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wangy\Desktop\"/>
    </mc:Choice>
  </mc:AlternateContent>
  <xr:revisionPtr revIDLastSave="0" documentId="13_ncr:1_{110535D1-ADAA-4F88-8E97-90928EEC6B0C}" xr6:coauthVersionLast="47" xr6:coauthVersionMax="47" xr10:uidLastSave="{00000000-0000-0000-0000-000000000000}"/>
  <bookViews>
    <workbookView xWindow="-120" yWindow="-120" windowWidth="29040" windowHeight="15720" tabRatio="969" xr2:uid="{00000000-000D-0000-FFFF-FFFF00000000}"/>
  </bookViews>
  <sheets>
    <sheet name="总表" sheetId="1" r:id="rId1"/>
    <sheet name="江苏省委办公厅西康路招待所职工智慧营养健康食堂项目" sheetId="2" r:id="rId2"/>
    <sheet name="海开智慧（北京）科技服务有限公司" sheetId="12" r:id="rId3"/>
    <sheet name="无锡市金城环保炊具设备有限公司" sheetId="28" r:id="rId4"/>
    <sheet name="北京华谊汇加科技发展有限公司" sheetId="35" r:id="rId5"/>
    <sheet name="北京华谊汇加科技发展有限公司 (安装)" sheetId="57" r:id="rId6"/>
    <sheet name="中债金石资产管理有限公司" sheetId="39" r:id="rId7"/>
    <sheet name="北京新合宜商用设备有限公司" sheetId="67" r:id="rId8"/>
    <sheet name="江西省人民政府对外联络办公室后勤服务中心" sheetId="50" r:id="rId9"/>
    <sheet name="中央网信办" sheetId="52" r:id="rId10"/>
    <sheet name="北京九韶信科科技有限公司" sheetId="58" r:id="rId11"/>
    <sheet name="江苏国信" sheetId="69" r:id="rId12"/>
  </sheets>
  <definedNames>
    <definedName name="_xlnm._FilterDatabase" localSheetId="8" hidden="1">江西省人民政府对外联络办公室后勤服务中心!$B$1:$L$40</definedName>
    <definedName name="_xlnm._FilterDatabase" localSheetId="9" hidden="1">中央网信办!$A$2:$H$21</definedName>
    <definedName name="_xlnm._FilterDatabase" localSheetId="0" hidden="1">总表!$A$1:$I$11</definedName>
    <definedName name="_Hlk213423737" localSheetId="0">总表!$F$11</definedName>
    <definedName name="_xlnm.Print_Area" localSheetId="5">'北京华谊汇加科技发展有限公司 (安装)'!$A$1:$H$17</definedName>
  </definedNames>
  <calcPr calcId="191029"/>
</workbook>
</file>

<file path=xl/calcChain.xml><?xml version="1.0" encoding="utf-8"?>
<calcChain xmlns="http://schemas.openxmlformats.org/spreadsheetml/2006/main">
  <c r="H56" i="69" l="1"/>
  <c r="D11" i="1" l="1"/>
  <c r="H7" i="58"/>
  <c r="H6" i="58"/>
  <c r="H3" i="58"/>
  <c r="H2" i="58"/>
  <c r="H8" i="58" s="1"/>
  <c r="H19" i="52"/>
  <c r="H18" i="52"/>
  <c r="H17" i="52"/>
  <c r="H16" i="52"/>
  <c r="H15" i="52"/>
  <c r="H14" i="52"/>
  <c r="H13" i="52"/>
  <c r="H12" i="52"/>
  <c r="H11" i="52"/>
  <c r="H10" i="52"/>
  <c r="H9" i="52"/>
  <c r="H8" i="52"/>
  <c r="H7" i="52"/>
  <c r="H6" i="52"/>
  <c r="H5" i="52"/>
  <c r="H4" i="52"/>
  <c r="H3" i="52"/>
  <c r="H2" i="52"/>
  <c r="H20" i="52" s="1"/>
  <c r="F38" i="50"/>
  <c r="F30" i="50"/>
  <c r="F29" i="50"/>
  <c r="F28" i="50"/>
  <c r="F27" i="50"/>
  <c r="F26" i="50"/>
  <c r="F25" i="50"/>
  <c r="F24" i="50"/>
  <c r="F23" i="50"/>
  <c r="F22" i="50"/>
  <c r="F21" i="50"/>
  <c r="F20" i="50"/>
  <c r="F19" i="50"/>
  <c r="F18" i="50"/>
  <c r="F17" i="50"/>
  <c r="F16" i="50"/>
  <c r="F15" i="50"/>
  <c r="F14" i="50"/>
  <c r="F13" i="50"/>
  <c r="F12" i="50"/>
  <c r="F11" i="50"/>
  <c r="F10" i="50"/>
  <c r="F9" i="50"/>
  <c r="F8" i="50"/>
  <c r="F7" i="50"/>
  <c r="F6" i="50"/>
  <c r="F5" i="50"/>
  <c r="F4" i="50"/>
  <c r="F40" i="50" s="1"/>
  <c r="F3" i="50"/>
  <c r="F2" i="50"/>
  <c r="I13" i="39"/>
  <c r="I12" i="39"/>
  <c r="I11" i="39"/>
  <c r="I14" i="39" s="1"/>
  <c r="G16" i="57"/>
  <c r="I16" i="35"/>
  <c r="I15" i="35"/>
  <c r="I14" i="35"/>
  <c r="I13" i="35"/>
  <c r="I12" i="35"/>
  <c r="I11" i="35"/>
  <c r="I10" i="35"/>
  <c r="I9" i="35"/>
  <c r="I8" i="35"/>
  <c r="I7" i="35"/>
  <c r="I5" i="35"/>
  <c r="I3" i="35"/>
  <c r="H7" i="28"/>
  <c r="H8" i="28" s="1"/>
  <c r="H6" i="28"/>
  <c r="H5" i="28"/>
  <c r="H4" i="28"/>
  <c r="H3" i="28"/>
  <c r="I34" i="12"/>
  <c r="I33" i="12"/>
  <c r="I35" i="12" s="1"/>
  <c r="I32" i="12"/>
  <c r="I31" i="12"/>
  <c r="I28" i="12"/>
  <c r="I29" i="12" s="1"/>
  <c r="I25" i="12"/>
  <c r="I24" i="12"/>
  <c r="I26" i="12" s="1"/>
  <c r="I23" i="12"/>
  <c r="I20" i="12"/>
  <c r="I19" i="12"/>
  <c r="I18" i="12"/>
  <c r="I17" i="12"/>
  <c r="I16" i="12"/>
  <c r="I15" i="12"/>
  <c r="I14" i="12"/>
  <c r="I13" i="12"/>
  <c r="I12" i="12"/>
  <c r="I11" i="12"/>
  <c r="I10" i="12"/>
  <c r="I9" i="12"/>
  <c r="I8" i="12"/>
  <c r="I21" i="12" s="1"/>
  <c r="I5" i="12"/>
  <c r="I6" i="12" s="1"/>
  <c r="I36" i="12" s="1"/>
  <c r="I4" i="12"/>
  <c r="H14" i="2"/>
  <c r="H13" i="2"/>
  <c r="H12" i="2"/>
  <c r="H11" i="2"/>
  <c r="H10" i="2"/>
  <c r="H9" i="2"/>
  <c r="H8" i="2"/>
  <c r="H7" i="2"/>
  <c r="H6" i="2"/>
  <c r="H5" i="2"/>
  <c r="H16" i="2" s="1"/>
  <c r="H4" i="2"/>
  <c r="H3" i="2"/>
  <c r="A11" i="1"/>
  <c r="D10" i="1"/>
  <c r="A10" i="1"/>
  <c r="D9" i="1"/>
  <c r="A9" i="1"/>
  <c r="D8" i="1"/>
  <c r="A8" i="1"/>
  <c r="D7" i="1"/>
  <c r="A7" i="1"/>
  <c r="D6" i="1"/>
  <c r="A6" i="1"/>
  <c r="D5" i="1"/>
  <c r="A5" i="1"/>
  <c r="D4" i="1"/>
  <c r="A4" i="1"/>
  <c r="D3" i="1"/>
  <c r="A3" i="1"/>
  <c r="D2" i="1"/>
  <c r="A2" i="1"/>
  <c r="I17" i="35" l="1"/>
</calcChain>
</file>

<file path=xl/sharedStrings.xml><?xml version="1.0" encoding="utf-8"?>
<sst xmlns="http://schemas.openxmlformats.org/spreadsheetml/2006/main" count="880" uniqueCount="465">
  <si>
    <t>序号</t>
  </si>
  <si>
    <t>采购合同签订时间</t>
  </si>
  <si>
    <t xml:space="preserve">物流签收时间 </t>
  </si>
  <si>
    <t>供货周期（天）</t>
  </si>
  <si>
    <t>客户名称</t>
  </si>
  <si>
    <t>项目名称</t>
  </si>
  <si>
    <t>销售金额（元）</t>
  </si>
  <si>
    <t>业务类别</t>
  </si>
  <si>
    <t>备注</t>
  </si>
  <si>
    <t>江苏省委办公厅</t>
  </si>
  <si>
    <t>江苏省委办公厅西康路招待所职工智慧营养健康食堂项目</t>
  </si>
  <si>
    <t>团餐</t>
  </si>
  <si>
    <t>海开智慧（北京）科技服务有限公司</t>
  </si>
  <si>
    <t>东升科技园海开园&amp;智慧园区智慧餐厅项目</t>
  </si>
  <si>
    <t>无锡市金城环保炊具设备有限公司</t>
  </si>
  <si>
    <t>江苏无锡新吴区政府智慧餐厅项目</t>
  </si>
  <si>
    <t>海淀康比特</t>
  </si>
  <si>
    <t>北京华谊汇加科技发展有限公司</t>
  </si>
  <si>
    <t>北京市大兴旧宫中学采育中学兴海中学项目</t>
  </si>
  <si>
    <t>安装实施费</t>
  </si>
  <si>
    <t>中债金石资产管理有限公司</t>
  </si>
  <si>
    <t>食堂收费系统升级优化项目</t>
  </si>
  <si>
    <t>北京新合宜商用设备有限公司</t>
  </si>
  <si>
    <t>云服务器服务</t>
  </si>
  <si>
    <t>康元胜养</t>
  </si>
  <si>
    <t>江西省人民政府对外联络办公室后勤服务中心</t>
  </si>
  <si>
    <t>江西省人民政府对外联络办公室206工程食堂智慧食堂采购项目</t>
  </si>
  <si>
    <t>中央网信办机关服务中心</t>
  </si>
  <si>
    <t>中央网信办机关服务中心车公庄阜成路办公区食堂信息化项目</t>
  </si>
  <si>
    <t>北京九韶信科科技有限公司</t>
  </si>
  <si>
    <t>首都机场智慧餐厅搭建项目</t>
  </si>
  <si>
    <t>设备名称</t>
  </si>
  <si>
    <t>规格型号</t>
  </si>
  <si>
    <t>品牌</t>
  </si>
  <si>
    <t>单位</t>
  </si>
  <si>
    <t>数量</t>
  </si>
  <si>
    <t>单价</t>
  </si>
  <si>
    <t>合计</t>
  </si>
  <si>
    <t>合理膳食管理系统（PC端）</t>
  </si>
  <si>
    <t>CPT-Nutr-PLTF V6.5</t>
  </si>
  <si>
    <t>康比特</t>
  </si>
  <si>
    <t>套</t>
  </si>
  <si>
    <t>合理膳食管理系统（手机端）</t>
  </si>
  <si>
    <t>CPT-Nutr-MOB V6.5</t>
  </si>
  <si>
    <t xml:space="preserve">管理平台服务器 </t>
  </si>
  <si>
    <t>台</t>
  </si>
  <si>
    <t>绑盘机</t>
  </si>
  <si>
    <t>CPT-TIB650</t>
  </si>
  <si>
    <t>称重结算（单秤）</t>
  </si>
  <si>
    <t>CPT-Nutr-SC450</t>
  </si>
  <si>
    <t>称重结算（双秤）</t>
  </si>
  <si>
    <t>CPT-Nutr-DOB-SC450</t>
  </si>
  <si>
    <t>布菲炉</t>
  </si>
  <si>
    <t>个</t>
  </si>
  <si>
    <t>小布菲炉</t>
  </si>
  <si>
    <t>智能卡读卡器</t>
  </si>
  <si>
    <t>智能托盘</t>
  </si>
  <si>
    <t>膳食营养分析指导一体机</t>
  </si>
  <si>
    <t>CPT-Nutr-AIO600</t>
  </si>
  <si>
    <t>实施费</t>
  </si>
  <si>
    <t>合计（含税）：</t>
  </si>
  <si>
    <t>产品名称</t>
  </si>
  <si>
    <t>销售单价</t>
  </si>
  <si>
    <t>销售总价</t>
  </si>
  <si>
    <t>条</t>
  </si>
  <si>
    <t>13.5L</t>
  </si>
  <si>
    <t>宾兰提</t>
  </si>
  <si>
    <t>/</t>
  </si>
  <si>
    <t>CPT-Nutr-R500</t>
  </si>
  <si>
    <t>总计</t>
  </si>
  <si>
    <t>东升科技园海开园餐饮结算项目成本核算</t>
  </si>
  <si>
    <t>类别</t>
  </si>
  <si>
    <t>型号</t>
  </si>
  <si>
    <t>智慧餐厅结算系统</t>
  </si>
  <si>
    <t>一、软件系统平台</t>
  </si>
  <si>
    <t>浩顺智慧团餐管理系统</t>
  </si>
  <si>
    <t>浩顺</t>
  </si>
  <si>
    <t>V1.0</t>
  </si>
  <si>
    <t>技术服务费</t>
  </si>
  <si>
    <t>手机应用系统软件（H5）定制</t>
  </si>
  <si>
    <t>小计：</t>
  </si>
  <si>
    <t>二、配套硬件设备</t>
  </si>
  <si>
    <t>服务器</t>
  </si>
  <si>
    <t>联想</t>
  </si>
  <si>
    <t xml:space="preserve">ST258 V2 </t>
  </si>
  <si>
    <t>电脑</t>
  </si>
  <si>
    <t>M4000 Q</t>
  </si>
  <si>
    <t>智能扫码秤</t>
  </si>
  <si>
    <t>收款机</t>
  </si>
  <si>
    <t>自助结算终端</t>
  </si>
  <si>
    <t>液晶显示屏</t>
  </si>
  <si>
    <t>菜品余量看板（含软件）</t>
  </si>
  <si>
    <t>托盘</t>
  </si>
  <si>
    <t>（扫码款）</t>
  </si>
  <si>
    <t>热敏打印机</t>
  </si>
  <si>
    <t>T-81</t>
  </si>
  <si>
    <t>菜品展示屏幕（含软件）</t>
  </si>
  <si>
    <t>结算机（含卡码识别一体机）</t>
  </si>
  <si>
    <t>安卓POS手持</t>
  </si>
  <si>
    <t>智能卡发卡器</t>
  </si>
  <si>
    <t>人天</t>
  </si>
  <si>
    <t>三、平台对接费用</t>
  </si>
  <si>
    <t>数据同步系统V5.0</t>
  </si>
  <si>
    <t>项</t>
  </si>
  <si>
    <t>人员信息同步</t>
  </si>
  <si>
    <t>掌上通嵌入甲方应用</t>
  </si>
  <si>
    <t>安全监管平台</t>
  </si>
  <si>
    <t>边缘计算主机</t>
  </si>
  <si>
    <t>海康威视</t>
  </si>
  <si>
    <t>iDS-6716NX/AI-HC(标配)(V40)(1×4T)</t>
  </si>
  <si>
    <t>智能视频管理平台服务器</t>
  </si>
  <si>
    <t>iVMS-9000N-S5/C300</t>
  </si>
  <si>
    <t>智能晨检仪</t>
  </si>
  <si>
    <t>WSECAM</t>
  </si>
  <si>
    <t>S-1</t>
  </si>
  <si>
    <t>智能留样柜</t>
  </si>
  <si>
    <t>三美</t>
  </si>
  <si>
    <t>TCY-LYGZG7</t>
  </si>
  <si>
    <t>食品安全检测仪</t>
  </si>
  <si>
    <t>优云谱</t>
  </si>
  <si>
    <t xml:space="preserve">YP-G1200 </t>
  </si>
  <si>
    <t>总计：</t>
  </si>
  <si>
    <t>盒</t>
  </si>
  <si>
    <t>智能绑盘机</t>
  </si>
  <si>
    <t>营养价签屏</t>
  </si>
  <si>
    <t>CPT-Nutr-ESL550</t>
  </si>
  <si>
    <t>视觉结算台</t>
  </si>
  <si>
    <t>视觉服务器</t>
  </si>
  <si>
    <t>T100C</t>
  </si>
  <si>
    <t>V5.0</t>
  </si>
  <si>
    <t>货物名称</t>
  </si>
  <si>
    <t>北京市大兴旧宫中学采育中学兴海中学项目成本核算</t>
  </si>
  <si>
    <t>进销存管理系统</t>
  </si>
  <si>
    <t>hcgj-v2.0</t>
  </si>
  <si>
    <t>后厨管家</t>
  </si>
  <si>
    <t>ST45V3</t>
  </si>
  <si>
    <t>安全监管平台系统</t>
  </si>
  <si>
    <t>管理一体机</t>
  </si>
  <si>
    <t>晨检仪</t>
  </si>
  <si>
    <t>智能验货机</t>
  </si>
  <si>
    <t>C-F150</t>
  </si>
  <si>
    <t>库管手持机</t>
  </si>
  <si>
    <t>M2PLUS</t>
  </si>
  <si>
    <t>汉印</t>
  </si>
  <si>
    <t>智能留样仪</t>
  </si>
  <si>
    <t>德玛仕</t>
  </si>
  <si>
    <t>无线温湿度监测</t>
  </si>
  <si>
    <t>TEMPCONST</t>
  </si>
  <si>
    <t>中心温度计</t>
  </si>
  <si>
    <t>无线温度监测器广温型</t>
  </si>
  <si>
    <t>400万防油污半球摄像机</t>
  </si>
  <si>
    <t>大华</t>
  </si>
  <si>
    <t>硬盘（6T）</t>
  </si>
  <si>
    <t>希捷</t>
  </si>
  <si>
    <t>硬盘录像机</t>
  </si>
  <si>
    <t>金额</t>
  </si>
  <si>
    <t>摄像头</t>
  </si>
  <si>
    <t>DH-IPC-HDW1433V-A-IL</t>
  </si>
  <si>
    <t>POE交换机</t>
  </si>
  <si>
    <t>华为S5735S-L24P4S-A2</t>
  </si>
  <si>
    <t>机柜</t>
  </si>
  <si>
    <t>慕胜华腾9U</t>
  </si>
  <si>
    <t>网线</t>
  </si>
  <si>
    <t>六类国标非屏蔽</t>
  </si>
  <si>
    <t>箱</t>
  </si>
  <si>
    <t>电源线</t>
  </si>
  <si>
    <t>灵致ZR-RVV3*2.5</t>
  </si>
  <si>
    <t>卷</t>
  </si>
  <si>
    <t>无线路由</t>
  </si>
  <si>
    <t>华为AR303W</t>
  </si>
  <si>
    <t>机柜插排</t>
  </si>
  <si>
    <t>10位10A PDU</t>
  </si>
  <si>
    <t>配线架</t>
  </si>
  <si>
    <t>24口六类配线架</t>
  </si>
  <si>
    <t>理线架</t>
  </si>
  <si>
    <t>国产</t>
  </si>
  <si>
    <t>交换机</t>
  </si>
  <si>
    <t>TL-SG1005P</t>
  </si>
  <si>
    <t>TL-SG1005D</t>
  </si>
  <si>
    <t>摄像机</t>
  </si>
  <si>
    <t>DS-2CD3955FWD-I</t>
  </si>
  <si>
    <t>网头</t>
  </si>
  <si>
    <t>包尔星克六类水晶头</t>
  </si>
  <si>
    <t>网线钳</t>
  </si>
  <si>
    <t>双用三堡</t>
  </si>
  <si>
    <t>把</t>
  </si>
  <si>
    <t>总计人民币金额（小写）</t>
  </si>
  <si>
    <t>中债金石食堂收费系统升级优化项目成本核算</t>
  </si>
  <si>
    <t>软件优化升级服务</t>
  </si>
  <si>
    <t>AI算法+前端软件</t>
  </si>
  <si>
    <t>科脉智海鲸商业管理软V11.1.1</t>
  </si>
  <si>
    <t>V11.1.1</t>
  </si>
  <si>
    <t>站点</t>
  </si>
  <si>
    <t>科脉·店务通移动管理软件V5.0</t>
  </si>
  <si>
    <t>读卡器</t>
  </si>
  <si>
    <t>F00U</t>
  </si>
  <si>
    <t>私有云软件对接定制</t>
  </si>
  <si>
    <t>小程序定制</t>
  </si>
  <si>
    <t>收费机</t>
  </si>
  <si>
    <t>S-86</t>
  </si>
  <si>
    <t>硬件维保</t>
  </si>
  <si>
    <t>年</t>
  </si>
  <si>
    <t>设备对接</t>
  </si>
  <si>
    <t>康比特智慧餐厅管理平台（SAAS版）</t>
  </si>
  <si>
    <t>超市进销存管理</t>
  </si>
  <si>
    <t>对接线上商城</t>
  </si>
  <si>
    <t>消费策略定制开发</t>
  </si>
  <si>
    <t>智能收银称（单触摸）</t>
  </si>
  <si>
    <t>优卡特</t>
  </si>
  <si>
    <t>P308-2D-2W（刷卡+扫码）</t>
  </si>
  <si>
    <t>挂式收银机</t>
  </si>
  <si>
    <t>P50-2D-2W（刷卡+扫码）</t>
  </si>
  <si>
    <t>C320WL</t>
  </si>
  <si>
    <t>硬盘</t>
  </si>
  <si>
    <t>设备类型</t>
  </si>
  <si>
    <t>品牌及型号</t>
  </si>
  <si>
    <t>供应商型号</t>
  </si>
  <si>
    <t>投标单价</t>
  </si>
  <si>
    <t>投标总价</t>
  </si>
  <si>
    <t>税率</t>
  </si>
  <si>
    <t>智能打餐机</t>
  </si>
  <si>
    <t>康比特 CPT-Nutr-GMSC450</t>
  </si>
  <si>
    <t>HCY-680DP</t>
  </si>
  <si>
    <t>伟邦</t>
  </si>
  <si>
    <t>康比特 CPT-GMTIB650</t>
  </si>
  <si>
    <t>HCY-990C1</t>
  </si>
  <si>
    <t>智能消费机</t>
  </si>
  <si>
    <t>康比特 CPT-GMPOS200</t>
  </si>
  <si>
    <t>HCY-SY01</t>
  </si>
  <si>
    <t>壁挂消费机</t>
  </si>
  <si>
    <t>康比特 CPT-GMPOS180</t>
  </si>
  <si>
    <t>WBXF-02</t>
  </si>
  <si>
    <t>电热保温餐炉</t>
  </si>
  <si>
    <t>宾兰提 C320WL</t>
  </si>
  <si>
    <t>密胺餐托</t>
  </si>
  <si>
    <t>康比特 CPT-FT248</t>
  </si>
  <si>
    <t>众和</t>
  </si>
  <si>
    <t>优卡特 FK-CU</t>
  </si>
  <si>
    <t>品牌待定</t>
  </si>
  <si>
    <t>24口交换机</t>
  </si>
  <si>
    <t>普联 TP-LINK TL-SG2024</t>
  </si>
  <si>
    <t>TP-LINK TL-SG2024</t>
  </si>
  <si>
    <t>TP-LINK</t>
  </si>
  <si>
    <t>智能体测仪</t>
  </si>
  <si>
    <t>乐佳利康HW-V9GB</t>
  </si>
  <si>
    <t>HW-V9GB</t>
  </si>
  <si>
    <t>乐佳利康</t>
  </si>
  <si>
    <t>智慧食堂管理系统</t>
  </si>
  <si>
    <t>康比特 CPT-Nutr-GMPLTF V1.0</t>
  </si>
  <si>
    <t>智慧食安监控平台</t>
  </si>
  <si>
    <t>康比特 CPT-FoodSaf-GMPLTF V1.0</t>
  </si>
  <si>
    <t>电视盒子</t>
  </si>
  <si>
    <t>海康 DS-D6055UN-B</t>
  </si>
  <si>
    <t>DS-D6B55UH-DB</t>
  </si>
  <si>
    <t>WSECAM   S-1</t>
  </si>
  <si>
    <t>了望</t>
  </si>
  <si>
    <t>人脸识别考勤机</t>
  </si>
  <si>
    <t>海康 DS-K1T673M-3XF</t>
  </si>
  <si>
    <t>DS-K1T673M-3XF</t>
  </si>
  <si>
    <t>农残检测仪</t>
  </si>
  <si>
    <t>优云谱YP-G1200</t>
  </si>
  <si>
    <t>YP-G1200</t>
  </si>
  <si>
    <t>山东优云谱</t>
  </si>
  <si>
    <t>AI违规摄像机</t>
  </si>
  <si>
    <t>亚略特TE100-GM-P400</t>
  </si>
  <si>
    <t>TE100</t>
  </si>
  <si>
    <t>亚略特</t>
  </si>
  <si>
    <t>双门智能留样柜</t>
  </si>
  <si>
    <t>三美TCY-LYGZG7</t>
  </si>
  <si>
    <t>AI违规抓拍盒子</t>
  </si>
  <si>
    <t>康比特 CPT-Box600-08</t>
  </si>
  <si>
    <t>TB600</t>
  </si>
  <si>
    <t>4MM  200万poe普通枪机</t>
  </si>
  <si>
    <t>海康 DS-IPC-T12HV3-LA</t>
  </si>
  <si>
    <t>DS-IPC-T12HV3-LA</t>
  </si>
  <si>
    <t>4MM  600万poe半球</t>
  </si>
  <si>
    <t>海康 DS-2CD3366WDV3-L</t>
  </si>
  <si>
    <t>DS-2CD3366WDV3-L</t>
  </si>
  <si>
    <t>监控支架</t>
  </si>
  <si>
    <t>海康</t>
  </si>
  <si>
    <t>DS-2205ZJ</t>
  </si>
  <si>
    <t>16路双盘单网口</t>
  </si>
  <si>
    <t>海康 DS-7816N-R2(C)(标配)</t>
  </si>
  <si>
    <t>DS-7816N-R2(C)(标配)</t>
  </si>
  <si>
    <t>硬盘4TB</t>
  </si>
  <si>
    <t>海康 ST4000HKVS002</t>
  </si>
  <si>
    <t>ST4000HKVS002</t>
  </si>
  <si>
    <t>8口交换机</t>
  </si>
  <si>
    <t>海康 DS-3E0508-E(C)(国内标配)</t>
  </si>
  <si>
    <t>DS-3E0508-E(C)(国内标配)</t>
  </si>
  <si>
    <t>海康 DS-3E0524-E(C)(国内标配)V5</t>
  </si>
  <si>
    <t>DS-3E0524-E(C)(国内标配)V5</t>
  </si>
  <si>
    <t>POE交换机16口千兆</t>
  </si>
  <si>
    <t>海康 DS-3E0518SP-E(B)(国内标配)</t>
  </si>
  <si>
    <t>DS-3E0518SP-E(B)(国内标配)</t>
  </si>
  <si>
    <t>POE交换机24口千兆</t>
  </si>
  <si>
    <t>海康 DS-3E0526SP-E(C)(国内标配)</t>
  </si>
  <si>
    <t>DS-3E0526SP-E(C)(国内标配)</t>
  </si>
  <si>
    <t>硬件部署耗材</t>
  </si>
  <si>
    <t>PVC</t>
  </si>
  <si>
    <t>#小程序://京东购物丨点外卖领国补/FCsrvmc4rG3Caad</t>
  </si>
  <si>
    <t>6U机柜玻璃面</t>
  </si>
  <si>
    <t>#小程序://京东购物丨点外卖领国补/8Bm0cCstDLkV6tk</t>
  </si>
  <si>
    <t>12U机柜 加深款</t>
  </si>
  <si>
    <t>VGA接口转接器</t>
  </si>
  <si>
    <t>插排</t>
  </si>
  <si>
    <t>#小程序://京东购物丨点外卖领国补/vzYiOiNVbytEy8z</t>
  </si>
  <si>
    <t>等辅材</t>
  </si>
  <si>
    <t>施工费</t>
  </si>
  <si>
    <t>...</t>
  </si>
  <si>
    <t>总价</t>
  </si>
  <si>
    <t>智能验收秤</t>
  </si>
  <si>
    <t>C-F150（双摄版）</t>
  </si>
  <si>
    <t>采购比价系统软件</t>
  </si>
  <si>
    <t>V2.0.0</t>
  </si>
  <si>
    <t>AI行为分析边缘计算设备</t>
  </si>
  <si>
    <t>WISCAM</t>
  </si>
  <si>
    <t>Y-6</t>
  </si>
  <si>
    <t>智能留样秤</t>
  </si>
  <si>
    <t>德沃</t>
  </si>
  <si>
    <t>ST-LYY-156</t>
  </si>
  <si>
    <t>4MM 400万POE枪机网络摄像机</t>
  </si>
  <si>
    <t>DS-2CD3T47SWDV3-LT</t>
  </si>
  <si>
    <t>菜品电子签及通信网关（套8-10个）</t>
  </si>
  <si>
    <t>步频</t>
  </si>
  <si>
    <t>W7600</t>
  </si>
  <si>
    <t>多功能食品安全检测一体机</t>
  </si>
  <si>
    <t>软件系统</t>
  </si>
  <si>
    <t>CPT-FoodSaf-GMPLTF V1.0</t>
  </si>
  <si>
    <t>数字可视化大屏一体机</t>
  </si>
  <si>
    <t>小米</t>
  </si>
  <si>
    <t>L65RB-XT</t>
  </si>
  <si>
    <t>食安展示系统</t>
  </si>
  <si>
    <t>CPT-FoodSaf-GMDSP V1.0</t>
  </si>
  <si>
    <t>4MM 400万POE半球网络摄像机</t>
  </si>
  <si>
    <t>DS-2CD3146WD-I(4mm)(国内标配)</t>
  </si>
  <si>
    <t>24口千兆POE交换机</t>
  </si>
  <si>
    <t>普联</t>
  </si>
  <si>
    <t>TL-SG1226P</t>
  </si>
  <si>
    <t>ST10000NM017B</t>
  </si>
  <si>
    <t>1200M双频商用路由器</t>
  </si>
  <si>
    <t>普联 TL-WAR1200L</t>
  </si>
  <si>
    <t>16路四盘位硬盘录像机NVR</t>
  </si>
  <si>
    <t>DS-7716N-K4-V3</t>
  </si>
  <si>
    <t>消耗品，品牌规格不限，包括机柜，电源线，HDMI线材，网线等</t>
  </si>
  <si>
    <t>安装实施（摄像头点位安装，穿线布线、设备调试、现场产品指导培训）等</t>
  </si>
  <si>
    <t>江苏无锡新吴区政府智慧餐厅项目成本核算</t>
    <phoneticPr fontId="43" type="noConversion"/>
  </si>
  <si>
    <t>销量</t>
    <phoneticPr fontId="43" type="noConversion"/>
  </si>
  <si>
    <t>浩顺智慧团餐管理系统V1.0</t>
  </si>
  <si>
    <t>伟邦</t>
    <phoneticPr fontId="43" type="noConversion"/>
  </si>
  <si>
    <t>伟邦</t>
    <phoneticPr fontId="43" type="noConversion"/>
  </si>
  <si>
    <t>国信大厦员工餐厅数字化系统项目成本核算</t>
  </si>
  <si>
    <t>生产厂家及品牌</t>
  </si>
  <si>
    <t>品牌型号</t>
  </si>
  <si>
    <t>销售单价（元）</t>
  </si>
  <si>
    <t>销售总价（元）</t>
  </si>
  <si>
    <t>智慧餐饮管理</t>
  </si>
  <si>
    <t>CPT-Nutr-GMPLTF V1.0</t>
  </si>
  <si>
    <r>
      <rPr>
        <sz val="10"/>
        <color rgb="FF000000"/>
        <rFont val="宋体"/>
        <family val="3"/>
        <charset val="134"/>
      </rPr>
      <t>智慧食安</t>
    </r>
    <r>
      <rPr>
        <sz val="10"/>
        <color rgb="FFFF0000"/>
        <rFont val="宋体"/>
        <family val="3"/>
        <charset val="134"/>
      </rPr>
      <t>库存管理</t>
    </r>
    <r>
      <rPr>
        <sz val="10"/>
        <color rgb="FF000000"/>
        <rFont val="宋体"/>
        <family val="3"/>
        <charset val="134"/>
      </rPr>
      <t>系统</t>
    </r>
  </si>
  <si>
    <t>移动端应用</t>
  </si>
  <si>
    <t>CPT-Nutr-GMMOB V1.0</t>
  </si>
  <si>
    <t>第三方对接</t>
  </si>
  <si>
    <t>台式人脸消费机</t>
  </si>
  <si>
    <t>CPT-GMPOS200</t>
  </si>
  <si>
    <t>门禁消费服务器</t>
  </si>
  <si>
    <t>ST45 v3</t>
  </si>
  <si>
    <t>配置16GB内存、1TB硬盘</t>
  </si>
  <si>
    <t>智能收货秤</t>
  </si>
  <si>
    <t>后厨管家C-F150</t>
  </si>
  <si>
    <t>库存手持机</t>
  </si>
  <si>
    <t>V2P</t>
  </si>
  <si>
    <t>后厨管家M2PLUS</t>
  </si>
  <si>
    <t>AI分析服务器</t>
  </si>
  <si>
    <t>CPT-Box600-08</t>
  </si>
  <si>
    <t>消费结算软件（一卡通</t>
  </si>
  <si>
    <t>调试服务费</t>
  </si>
  <si>
    <t>包含项目协调等各项费用</t>
  </si>
  <si>
    <t>POE网络半球摄像机</t>
  </si>
  <si>
    <t>DS-2CD234YLF-L</t>
  </si>
  <si>
    <t>360度旋转摄像机</t>
  </si>
  <si>
    <t>DS-2DC4A212IW-DE/C</t>
  </si>
  <si>
    <t>DS-8832N-R8</t>
  </si>
  <si>
    <t>8T硬盘</t>
  </si>
  <si>
    <t>WD</t>
  </si>
  <si>
    <t>8T监控硬盘</t>
  </si>
  <si>
    <t>块</t>
  </si>
  <si>
    <t>24口监控POE交换机</t>
  </si>
  <si>
    <t>3E1526P-E/Q</t>
  </si>
  <si>
    <t>8芯多模光缆</t>
  </si>
  <si>
    <t>亿雷丰</t>
  </si>
  <si>
    <t>室内多模光缆GJFJV/H8芯室内束状OM1/2 50/62.5/125多模光纤线光缆四芯多模软光缆</t>
  </si>
  <si>
    <t>米</t>
  </si>
  <si>
    <t>8芯光纤配线架</t>
  </si>
  <si>
    <t>光纤配线架12芯</t>
  </si>
  <si>
    <t>光纤耦合器</t>
  </si>
  <si>
    <t>LC-LC双工</t>
  </si>
  <si>
    <t>光纤尾纤</t>
  </si>
  <si>
    <t>LC多模千兆 电信级</t>
  </si>
  <si>
    <t>根</t>
  </si>
  <si>
    <t>3米光纤跳线</t>
  </si>
  <si>
    <t>对</t>
  </si>
  <si>
    <t>接入机柜电源线</t>
  </si>
  <si>
    <t>国标优质</t>
  </si>
  <si>
    <t>42U机柜（立柜）</t>
  </si>
  <si>
    <t>图腾</t>
  </si>
  <si>
    <t>G2.6642机柜</t>
  </si>
  <si>
    <t>9U机柜（挂壁）</t>
  </si>
  <si>
    <t>W2.6609机柜</t>
  </si>
  <si>
    <t>辅材</t>
  </si>
  <si>
    <t>批</t>
  </si>
  <si>
    <t>机柜配线架</t>
  </si>
  <si>
    <t>绿联</t>
  </si>
  <si>
    <t>六类非屏蔽网线</t>
  </si>
  <si>
    <t>DS-1LN6UTC1/E</t>
  </si>
  <si>
    <t>单模光纤</t>
  </si>
  <si>
    <t>单芯单模光纤</t>
  </si>
  <si>
    <t>安装辅材</t>
  </si>
  <si>
    <t>国产优质</t>
  </si>
  <si>
    <t>国产优质 桥架100*50 1.0（国标）</t>
  </si>
  <si>
    <t>路由器</t>
  </si>
  <si>
    <t>锐捷</t>
  </si>
  <si>
    <t>RG-EG310G-E</t>
  </si>
  <si>
    <t>24口无线AP POE交换机(供无线AP和网络)</t>
  </si>
  <si>
    <t>华三</t>
  </si>
  <si>
    <t>（H3C）S5130V2-28P-HPWR-LI</t>
  </si>
  <si>
    <t>信息发布屏</t>
  </si>
  <si>
    <t>定制</t>
  </si>
  <si>
    <t>55寸（可网络远程管理发布）</t>
  </si>
  <si>
    <t>信息插座</t>
  </si>
  <si>
    <t>康普</t>
  </si>
  <si>
    <t>非屏蔽6类模块（含面板）</t>
  </si>
  <si>
    <t>预埋安装费</t>
  </si>
  <si>
    <t>调试费</t>
  </si>
  <si>
    <t>LED显示屏体1</t>
  </si>
  <si>
    <t>大华丰视</t>
  </si>
  <si>
    <t>FS-EIA2.0S-F</t>
  </si>
  <si>
    <t>平米</t>
  </si>
  <si>
    <t>净显示尺寸：4160mm*1920m
模组排列：13*12=156张+2张
整屏分辨率：2080*960=19968000
标配：1拖2模组电源线；含接收卡、电源</t>
  </si>
  <si>
    <t>GOB镀膜</t>
  </si>
  <si>
    <t>无</t>
  </si>
  <si>
    <t>视频处理器</t>
  </si>
  <si>
    <t>诺瓦</t>
  </si>
  <si>
    <t>V960</t>
  </si>
  <si>
    <t>外部接口</t>
  </si>
  <si>
    <t>HDMI等</t>
  </si>
  <si>
    <t>音响系统</t>
  </si>
  <si>
    <t>国优</t>
  </si>
  <si>
    <t>300W功放+2只吸顶喇叭</t>
  </si>
  <si>
    <t>控制系统</t>
  </si>
  <si>
    <t>I5-14500/16G/1T/独显</t>
  </si>
  <si>
    <t>配件包</t>
  </si>
  <si>
    <t>结构及边框装饰</t>
  </si>
  <si>
    <t>要单边5mm；18mm；50mm铝合金边框结构可选</t>
  </si>
  <si>
    <t>安装调式</t>
  </si>
  <si>
    <t>人工</t>
  </si>
  <si>
    <t>LED显示屏体2</t>
  </si>
  <si>
    <t>净显示尺寸：7040mm*2880m
模组排列：22*18=396张+2张
整屏分辨率：3520*1440=5068800
标配：1拖2模组电源线；含接收卡、电源</t>
  </si>
  <si>
    <t>V8</t>
  </si>
  <si>
    <t>迪士普</t>
  </si>
  <si>
    <t>控制系统电脑</t>
  </si>
  <si>
    <t>库存管理：后厨管家 暂估价格</t>
    <phoneticPr fontId="43" type="noConversion"/>
  </si>
  <si>
    <t>优卡特P301-2D-2W</t>
    <phoneticPr fontId="43" type="noConversion"/>
  </si>
  <si>
    <t>亚略特TB600</t>
    <phoneticPr fontId="43" type="noConversion"/>
  </si>
  <si>
    <t>江苏省国信集团有限公司</t>
  </si>
  <si>
    <t>国信大厦员工餐厅数字化系统采购项目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</si>
</sst>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76" formatCode="0.00_ "/>
    <numFmt numFmtId="177" formatCode="0_ "/>
    <numFmt numFmtId="178" formatCode="\¥#,##0.00;\¥\-#,##0.00"/>
    <numFmt numFmtId="179" formatCode="\¥#,##0;[Red]\¥#,##0"/>
    <numFmt numFmtId="181" formatCode="\¥#,##0.00;[Red]\¥#,##0.00"/>
    <numFmt numFmtId="182" formatCode="yyyy/m/d;@"/>
  </numFmts>
  <fonts count="47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u/>
      <sz val="11"/>
      <color rgb="FF800080"/>
      <name val="宋体"/>
      <family val="3"/>
      <charset val="134"/>
      <scheme val="minor"/>
    </font>
    <font>
      <b/>
      <sz val="10"/>
      <color rgb="FF00000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color rgb="FFFF0000"/>
      <name val="宋体"/>
      <family val="3"/>
      <charset val="134"/>
    </font>
    <font>
      <sz val="20"/>
      <name val="宋体"/>
      <family val="3"/>
      <charset val="134"/>
    </font>
    <font>
      <sz val="14"/>
      <name val="宋体"/>
      <family val="3"/>
      <charset val="134"/>
    </font>
    <font>
      <sz val="11"/>
      <name val="宋体"/>
      <family val="3"/>
      <charset val="134"/>
    </font>
    <font>
      <b/>
      <sz val="14"/>
      <name val="宋体"/>
      <family val="3"/>
      <charset val="134"/>
    </font>
    <font>
      <b/>
      <u/>
      <sz val="11"/>
      <color rgb="FF800080"/>
      <name val="宋体"/>
      <family val="3"/>
      <charset val="134"/>
    </font>
    <font>
      <b/>
      <sz val="11"/>
      <name val="宋体"/>
      <family val="3"/>
      <charset val="134"/>
    </font>
    <font>
      <sz val="10.5"/>
      <color theme="1"/>
      <name val="宋体"/>
      <family val="3"/>
      <charset val="134"/>
    </font>
    <font>
      <sz val="8"/>
      <color rgb="FF000000"/>
      <name val="微软雅黑"/>
      <family val="2"/>
      <charset val="134"/>
    </font>
    <font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9"/>
      <name val="宋体"/>
      <family val="3"/>
      <charset val="134"/>
    </font>
    <font>
      <b/>
      <u/>
      <sz val="11"/>
      <name val="宋体"/>
      <family val="3"/>
      <charset val="134"/>
    </font>
    <font>
      <b/>
      <sz val="16"/>
      <color theme="1"/>
      <name val="宋体"/>
      <family val="3"/>
      <charset val="134"/>
    </font>
    <font>
      <b/>
      <sz val="11"/>
      <color indexed="8"/>
      <name val="宋体"/>
      <family val="3"/>
      <charset val="134"/>
    </font>
    <font>
      <u/>
      <sz val="11"/>
      <color rgb="FF800080"/>
      <name val="宋体"/>
      <family val="3"/>
      <charset val="134"/>
    </font>
    <font>
      <b/>
      <sz val="10"/>
      <name val="微软雅黑"/>
      <family val="2"/>
      <charset val="134"/>
    </font>
    <font>
      <sz val="20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12"/>
      <name val="微软雅黑"/>
      <family val="2"/>
      <charset val="134"/>
    </font>
    <font>
      <sz val="12"/>
      <color rgb="FF00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u/>
      <sz val="10"/>
      <color theme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等线"/>
      <family val="3"/>
      <charset val="134"/>
    </font>
    <font>
      <sz val="10"/>
      <color rgb="FF000000"/>
      <name val="楷体_GB2312"/>
      <charset val="134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rgb="FFE5E5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58494827112647"/>
        <bgColor indexed="64"/>
      </patternFill>
    </fill>
    <fill>
      <patternFill patternType="solid">
        <fgColor theme="4" tint="0.3995788445692312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</borders>
  <cellStyleXfs count="17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0" fontId="14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6" fillId="0" borderId="0">
      <alignment vertical="center"/>
    </xf>
    <xf numFmtId="0" fontId="28" fillId="0" borderId="0"/>
    <xf numFmtId="0" fontId="28" fillId="0" borderId="0"/>
    <xf numFmtId="0" fontId="41" fillId="0" borderId="0" applyNumberForma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/>
    <xf numFmtId="0" fontId="40" fillId="0" borderId="0">
      <alignment vertical="center"/>
    </xf>
    <xf numFmtId="9" fontId="40" fillId="0" borderId="0" applyFont="0" applyFill="0" applyBorder="0" applyAlignment="0" applyProtection="0">
      <alignment vertical="center"/>
    </xf>
    <xf numFmtId="0" fontId="46" fillId="0" borderId="0">
      <alignment vertical="center"/>
    </xf>
  </cellStyleXfs>
  <cellXfs count="20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6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>
      <alignment vertical="center"/>
    </xf>
    <xf numFmtId="0" fontId="10" fillId="0" borderId="0" xfId="0" applyFont="1" applyAlignment="1">
      <alignment horizontal="justify" vertical="center"/>
    </xf>
    <xf numFmtId="0" fontId="9" fillId="0" borderId="1" xfId="0" applyFont="1" applyBorder="1" applyAlignment="1">
      <alignment horizontal="left" vertical="center"/>
    </xf>
    <xf numFmtId="0" fontId="8" fillId="0" borderId="1" xfId="0" applyFont="1" applyBorder="1">
      <alignment vertical="center"/>
    </xf>
    <xf numFmtId="0" fontId="1" fillId="0" borderId="0" xfId="0" applyFont="1">
      <alignment vertical="center"/>
    </xf>
    <xf numFmtId="0" fontId="2" fillId="0" borderId="1" xfId="1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9" fontId="4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6" fillId="0" borderId="0" xfId="0" applyFont="1">
      <alignment vertical="center"/>
    </xf>
    <xf numFmtId="0" fontId="1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20" fillId="0" borderId="0" xfId="0" applyFont="1">
      <alignment vertical="center"/>
    </xf>
    <xf numFmtId="0" fontId="21" fillId="0" borderId="0" xfId="0" applyFont="1" applyAlignment="1">
      <alignment horizont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center" vertical="center"/>
    </xf>
    <xf numFmtId="0" fontId="24" fillId="4" borderId="1" xfId="0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right" vertical="center" wrapText="1"/>
    </xf>
    <xf numFmtId="0" fontId="2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177" fontId="3" fillId="0" borderId="11" xfId="0" applyNumberFormat="1" applyFont="1" applyBorder="1" applyAlignment="1">
      <alignment horizontal="right" vertical="center" wrapText="1"/>
    </xf>
    <xf numFmtId="0" fontId="28" fillId="0" borderId="0" xfId="9"/>
    <xf numFmtId="0" fontId="29" fillId="0" borderId="12" xfId="9" applyFont="1" applyBorder="1" applyAlignment="1">
      <alignment horizontal="center" vertical="center"/>
    </xf>
    <xf numFmtId="0" fontId="29" fillId="0" borderId="13" xfId="9" applyFont="1" applyBorder="1" applyAlignment="1">
      <alignment horizontal="center" vertical="center" wrapText="1"/>
    </xf>
    <xf numFmtId="0" fontId="29" fillId="0" borderId="14" xfId="9" applyFont="1" applyBorder="1" applyAlignment="1">
      <alignment horizontal="center" vertical="center" wrapText="1"/>
    </xf>
    <xf numFmtId="0" fontId="29" fillId="0" borderId="4" xfId="9" applyFont="1" applyBorder="1" applyAlignment="1">
      <alignment horizontal="center" vertical="center"/>
    </xf>
    <xf numFmtId="0" fontId="29" fillId="0" borderId="13" xfId="9" applyFont="1" applyBorder="1" applyAlignment="1">
      <alignment horizontal="center" vertical="center"/>
    </xf>
    <xf numFmtId="0" fontId="29" fillId="0" borderId="14" xfId="9" applyFont="1" applyBorder="1" applyAlignment="1">
      <alignment horizontal="center" vertical="center"/>
    </xf>
    <xf numFmtId="0" fontId="29" fillId="0" borderId="12" xfId="9" applyFont="1" applyBorder="1" applyAlignment="1">
      <alignment horizontal="left" vertical="center"/>
    </xf>
    <xf numFmtId="0" fontId="30" fillId="0" borderId="15" xfId="10" applyFont="1" applyBorder="1" applyAlignment="1">
      <alignment horizontal="center" vertical="center"/>
    </xf>
    <xf numFmtId="178" fontId="25" fillId="0" borderId="1" xfId="9" applyNumberFormat="1" applyFont="1" applyBorder="1" applyAlignment="1">
      <alignment vertical="center" wrapText="1"/>
    </xf>
    <xf numFmtId="0" fontId="17" fillId="0" borderId="0" xfId="9" applyFont="1"/>
    <xf numFmtId="0" fontId="7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 wrapText="1"/>
    </xf>
    <xf numFmtId="179" fontId="10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vertical="center" wrapText="1"/>
    </xf>
    <xf numFmtId="179" fontId="10" fillId="0" borderId="1" xfId="0" applyNumberFormat="1" applyFont="1" applyBorder="1" applyAlignment="1">
      <alignment vertical="center" wrapText="1"/>
    </xf>
    <xf numFmtId="0" fontId="16" fillId="0" borderId="1" xfId="0" applyFont="1" applyBorder="1">
      <alignment vertical="center"/>
    </xf>
    <xf numFmtId="0" fontId="19" fillId="0" borderId="1" xfId="0" applyFont="1" applyBorder="1">
      <alignment vertical="center"/>
    </xf>
    <xf numFmtId="0" fontId="31" fillId="4" borderId="1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center" vertical="center" wrapText="1"/>
    </xf>
    <xf numFmtId="179" fontId="10" fillId="0" borderId="10" xfId="0" applyNumberFormat="1" applyFont="1" applyBorder="1" applyAlignment="1">
      <alignment horizontal="righ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center" vertical="center" wrapText="1"/>
    </xf>
    <xf numFmtId="0" fontId="34" fillId="0" borderId="1" xfId="1" applyFont="1" applyFill="1" applyBorder="1" applyAlignment="1">
      <alignment horizontal="center" vertical="center" wrapText="1"/>
    </xf>
    <xf numFmtId="0" fontId="16" fillId="3" borderId="1" xfId="0" applyFont="1" applyFill="1" applyBorder="1">
      <alignment vertical="center"/>
    </xf>
    <xf numFmtId="0" fontId="18" fillId="6" borderId="1" xfId="0" applyFont="1" applyFill="1" applyBorder="1" applyAlignment="1">
      <alignment horizontal="right" vertical="center"/>
    </xf>
    <xf numFmtId="0" fontId="16" fillId="6" borderId="1" xfId="0" applyFont="1" applyFill="1" applyBorder="1">
      <alignment vertical="center"/>
    </xf>
    <xf numFmtId="0" fontId="16" fillId="0" borderId="7" xfId="0" applyFont="1" applyBorder="1">
      <alignment vertical="center"/>
    </xf>
    <xf numFmtId="0" fontId="16" fillId="0" borderId="1" xfId="0" applyFont="1" applyBorder="1" applyAlignment="1">
      <alignment horizontal="right" vertical="center"/>
    </xf>
    <xf numFmtId="0" fontId="16" fillId="6" borderId="1" xfId="0" applyFont="1" applyFill="1" applyBorder="1" applyAlignment="1">
      <alignment horizontal="right" vertical="center"/>
    </xf>
    <xf numFmtId="0" fontId="19" fillId="0" borderId="1" xfId="0" applyFont="1" applyBorder="1" applyAlignment="1">
      <alignment horizontal="left" vertical="center"/>
    </xf>
    <xf numFmtId="0" fontId="19" fillId="0" borderId="0" xfId="0" applyFont="1">
      <alignment vertical="center"/>
    </xf>
    <xf numFmtId="0" fontId="18" fillId="3" borderId="1" xfId="0" applyFont="1" applyFill="1" applyBorder="1" applyAlignment="1">
      <alignment horizontal="right" vertical="center"/>
    </xf>
    <xf numFmtId="0" fontId="18" fillId="3" borderId="1" xfId="0" applyFont="1" applyFill="1" applyBorder="1">
      <alignment vertical="center"/>
    </xf>
    <xf numFmtId="0" fontId="15" fillId="0" borderId="15" xfId="0" applyFont="1" applyBorder="1" applyAlignment="1">
      <alignment horizontal="center" vertical="center" wrapText="1"/>
    </xf>
    <xf numFmtId="179" fontId="15" fillId="0" borderId="1" xfId="0" applyNumberFormat="1" applyFont="1" applyBorder="1" applyAlignment="1">
      <alignment horizontal="right" vertical="center" wrapText="1"/>
    </xf>
    <xf numFmtId="0" fontId="35" fillId="0" borderId="1" xfId="0" applyFont="1" applyBorder="1" applyAlignment="1">
      <alignment vertical="center" wrapText="1"/>
    </xf>
    <xf numFmtId="179" fontId="35" fillId="0" borderId="1" xfId="0" applyNumberFormat="1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/>
    </xf>
    <xf numFmtId="0" fontId="36" fillId="0" borderId="0" xfId="0" applyFont="1">
      <alignment vertical="center"/>
    </xf>
    <xf numFmtId="0" fontId="37" fillId="0" borderId="0" xfId="0" applyFont="1" applyAlignment="1">
      <alignment horizontal="center"/>
    </xf>
    <xf numFmtId="0" fontId="37" fillId="0" borderId="0" xfId="0" applyFont="1">
      <alignment vertical="center"/>
    </xf>
    <xf numFmtId="0" fontId="12" fillId="0" borderId="0" xfId="0" applyFont="1">
      <alignment vertical="center"/>
    </xf>
    <xf numFmtId="0" fontId="1" fillId="0" borderId="0" xfId="0" applyFont="1" applyAlignment="1">
      <alignment horizontal="left"/>
    </xf>
    <xf numFmtId="181" fontId="1" fillId="0" borderId="0" xfId="0" applyNumberFormat="1" applyFont="1" applyAlignment="1">
      <alignment horizontal="center"/>
    </xf>
    <xf numFmtId="0" fontId="38" fillId="0" borderId="1" xfId="0" applyFont="1" applyBorder="1" applyAlignment="1">
      <alignment horizontal="left" vertical="center" wrapText="1"/>
    </xf>
    <xf numFmtId="182" fontId="11" fillId="0" borderId="1" xfId="0" applyNumberFormat="1" applyFont="1" applyBorder="1" applyAlignment="1">
      <alignment horizontal="center" vertical="center"/>
    </xf>
    <xf numFmtId="18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76" fontId="0" fillId="0" borderId="1" xfId="0" applyNumberFormat="1" applyBorder="1" applyAlignment="1">
      <alignment horizontal="right" vertical="center"/>
    </xf>
    <xf numFmtId="0" fontId="2" fillId="0" borderId="1" xfId="1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0" borderId="1" xfId="1" applyFont="1" applyFill="1" applyBorder="1">
      <alignment vertical="center"/>
    </xf>
    <xf numFmtId="0" fontId="2" fillId="0" borderId="1" xfId="1" applyFont="1" applyBorder="1">
      <alignment vertical="center"/>
    </xf>
    <xf numFmtId="0" fontId="2" fillId="0" borderId="1" xfId="0" applyFont="1" applyBorder="1" applyAlignment="1">
      <alignment horizontal="left" vertical="center"/>
    </xf>
    <xf numFmtId="0" fontId="13" fillId="0" borderId="0" xfId="1" applyFill="1">
      <alignment vertical="center"/>
    </xf>
    <xf numFmtId="0" fontId="2" fillId="0" borderId="1" xfId="1" applyFont="1" applyBorder="1" applyAlignment="1">
      <alignment horizontal="justify" vertical="center"/>
    </xf>
    <xf numFmtId="0" fontId="0" fillId="0" borderId="1" xfId="0" applyBorder="1" applyAlignment="1">
      <alignment horizontal="center" vertical="center" wrapText="1"/>
    </xf>
    <xf numFmtId="0" fontId="39" fillId="0" borderId="1" xfId="0" applyFont="1" applyBorder="1">
      <alignment vertical="center"/>
    </xf>
    <xf numFmtId="0" fontId="40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2" fillId="0" borderId="0" xfId="4" quotePrefix="1" applyAlignment="1"/>
    <xf numFmtId="0" fontId="10" fillId="3" borderId="13" xfId="0" applyFont="1" applyFill="1" applyBorder="1" applyAlignment="1">
      <alignment vertical="center" wrapText="1"/>
    </xf>
    <xf numFmtId="0" fontId="10" fillId="3" borderId="5" xfId="0" applyFont="1" applyFill="1" applyBorder="1" applyAlignment="1">
      <alignment horizontal="left" vertical="center" wrapText="1"/>
    </xf>
    <xf numFmtId="0" fontId="6" fillId="0" borderId="0" xfId="14" applyFont="1">
      <alignment vertical="center"/>
    </xf>
    <xf numFmtId="0" fontId="10" fillId="0" borderId="1" xfId="14" applyFont="1" applyBorder="1" applyAlignment="1">
      <alignment horizontal="center" vertical="center" wrapText="1"/>
    </xf>
    <xf numFmtId="0" fontId="10" fillId="0" borderId="1" xfId="14" applyFont="1" applyBorder="1" applyAlignment="1">
      <alignment vertical="center" wrapText="1"/>
    </xf>
    <xf numFmtId="0" fontId="16" fillId="0" borderId="1" xfId="14" applyFont="1" applyBorder="1" applyAlignment="1">
      <alignment horizontal="center" vertical="center"/>
    </xf>
    <xf numFmtId="0" fontId="10" fillId="0" borderId="1" xfId="14" applyFont="1" applyBorder="1" applyAlignment="1">
      <alignment horizontal="left" vertical="center"/>
    </xf>
    <xf numFmtId="0" fontId="10" fillId="0" borderId="1" xfId="14" applyFont="1" applyBorder="1" applyAlignment="1">
      <alignment horizontal="left" vertical="center" wrapText="1"/>
    </xf>
    <xf numFmtId="0" fontId="10" fillId="0" borderId="1" xfId="14" applyFont="1" applyBorder="1" applyAlignment="1">
      <alignment horizontal="center" vertical="center"/>
    </xf>
    <xf numFmtId="0" fontId="45" fillId="0" borderId="1" xfId="14" applyFont="1" applyBorder="1" applyAlignment="1">
      <alignment horizontal="left" vertical="center"/>
    </xf>
    <xf numFmtId="0" fontId="10" fillId="0" borderId="1" xfId="14" applyFont="1" applyBorder="1" applyAlignment="1">
      <alignment horizontal="justify" vertical="center"/>
    </xf>
    <xf numFmtId="0" fontId="16" fillId="0" borderId="1" xfId="14" applyFont="1" applyBorder="1">
      <alignment vertical="center"/>
    </xf>
    <xf numFmtId="0" fontId="16" fillId="0" borderId="1" xfId="14" applyFont="1" applyBorder="1" applyAlignment="1">
      <alignment vertical="center" wrapText="1"/>
    </xf>
    <xf numFmtId="0" fontId="16" fillId="8" borderId="1" xfId="14" applyFont="1" applyFill="1" applyBorder="1" applyAlignment="1">
      <alignment vertical="center" wrapText="1"/>
    </xf>
    <xf numFmtId="0" fontId="10" fillId="8" borderId="1" xfId="14" applyFont="1" applyFill="1" applyBorder="1" applyAlignment="1">
      <alignment horizontal="center" vertical="center" wrapText="1"/>
    </xf>
    <xf numFmtId="0" fontId="16" fillId="0" borderId="1" xfId="14" applyFont="1" applyBorder="1" applyAlignment="1">
      <alignment horizontal="left" vertical="center" wrapText="1"/>
    </xf>
    <xf numFmtId="0" fontId="5" fillId="0" borderId="1" xfId="14" applyFont="1" applyBorder="1">
      <alignment vertical="center"/>
    </xf>
    <xf numFmtId="0" fontId="5" fillId="0" borderId="1" xfId="14" applyFont="1" applyBorder="1" applyAlignment="1">
      <alignment horizontal="center" vertical="center"/>
    </xf>
    <xf numFmtId="0" fontId="5" fillId="0" borderId="1" xfId="16" applyFont="1" applyBorder="1" applyAlignment="1">
      <alignment vertical="center" wrapText="1"/>
    </xf>
    <xf numFmtId="0" fontId="5" fillId="0" borderId="1" xfId="14" applyFont="1" applyBorder="1" applyAlignment="1">
      <alignment vertical="center" wrapText="1"/>
    </xf>
    <xf numFmtId="0" fontId="8" fillId="0" borderId="1" xfId="14" applyFont="1" applyBorder="1">
      <alignment vertical="center"/>
    </xf>
    <xf numFmtId="0" fontId="6" fillId="0" borderId="0" xfId="14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3" fillId="0" borderId="1" xfId="1" applyBorder="1">
      <alignment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35" fillId="0" borderId="15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3" fillId="0" borderId="1" xfId="0" applyFont="1" applyBorder="1" applyAlignment="1">
      <alignment horizontal="left" vertical="center"/>
    </xf>
    <xf numFmtId="0" fontId="18" fillId="6" borderId="1" xfId="0" applyFont="1" applyFill="1" applyBorder="1" applyAlignment="1">
      <alignment horizontal="right" vertical="center"/>
    </xf>
    <xf numFmtId="0" fontId="18" fillId="3" borderId="1" xfId="0" applyFont="1" applyFill="1" applyBorder="1" applyAlignment="1">
      <alignment horizontal="right" vertical="center"/>
    </xf>
    <xf numFmtId="0" fontId="16" fillId="5" borderId="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2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29" fillId="0" borderId="13" xfId="9" applyFont="1" applyBorder="1" applyAlignment="1">
      <alignment horizontal="center" vertical="center" wrapText="1"/>
    </xf>
    <xf numFmtId="0" fontId="29" fillId="0" borderId="14" xfId="9" applyFont="1" applyBorder="1" applyAlignment="1">
      <alignment horizontal="center" vertical="center" wrapText="1"/>
    </xf>
    <xf numFmtId="0" fontId="29" fillId="0" borderId="13" xfId="9" applyFont="1" applyBorder="1" applyAlignment="1">
      <alignment horizontal="center" vertical="center"/>
    </xf>
    <xf numFmtId="0" fontId="29" fillId="0" borderId="14" xfId="9" applyFont="1" applyBorder="1" applyAlignment="1">
      <alignment horizontal="center" vertical="center"/>
    </xf>
    <xf numFmtId="178" fontId="25" fillId="0" borderId="5" xfId="9" applyNumberFormat="1" applyFont="1" applyBorder="1" applyAlignment="1">
      <alignment horizontal="center" vertical="center" wrapText="1"/>
    </xf>
    <xf numFmtId="178" fontId="25" fillId="0" borderId="2" xfId="9" applyNumberFormat="1" applyFont="1" applyBorder="1" applyAlignment="1">
      <alignment horizontal="center" vertical="center" wrapText="1"/>
    </xf>
    <xf numFmtId="178" fontId="25" fillId="0" borderId="3" xfId="9" applyNumberFormat="1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right" vertical="center" wrapText="1"/>
    </xf>
    <xf numFmtId="0" fontId="16" fillId="0" borderId="7" xfId="0" applyFont="1" applyBorder="1" applyAlignment="1">
      <alignment horizontal="right" vertical="center" wrapText="1"/>
    </xf>
    <xf numFmtId="0" fontId="16" fillId="0" borderId="6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6" fillId="0" borderId="1" xfId="14" applyFont="1" applyBorder="1" applyAlignment="1">
      <alignment vertical="center" wrapText="1"/>
    </xf>
    <xf numFmtId="0" fontId="8" fillId="0" borderId="5" xfId="14" applyFont="1" applyBorder="1" applyAlignment="1">
      <alignment horizontal="center" vertical="center"/>
    </xf>
    <xf numFmtId="0" fontId="8" fillId="0" borderId="2" xfId="14" applyFont="1" applyBorder="1" applyAlignment="1">
      <alignment horizontal="center" vertical="center"/>
    </xf>
    <xf numFmtId="0" fontId="8" fillId="0" borderId="3" xfId="14" applyFont="1" applyBorder="1" applyAlignment="1">
      <alignment horizontal="center" vertical="center"/>
    </xf>
    <xf numFmtId="0" fontId="11" fillId="0" borderId="0" xfId="14" applyFont="1" applyAlignment="1">
      <alignment horizontal="center" vertical="center"/>
    </xf>
    <xf numFmtId="0" fontId="16" fillId="0" borderId="1" xfId="14" applyFont="1" applyBorder="1" applyAlignment="1">
      <alignment horizontal="center" vertical="center" wrapText="1"/>
    </xf>
  </cellXfs>
  <cellStyles count="17">
    <cellStyle name="百分比 2" xfId="2" xr:uid="{00000000-0005-0000-0000-000031000000}"/>
    <cellStyle name="百分比 3" xfId="3" xr:uid="{00000000-0005-0000-0000-000032000000}"/>
    <cellStyle name="百分比 4" xfId="15" xr:uid="{12AE1DB9-D81C-412C-8E26-C1DAFA0E6EC5}"/>
    <cellStyle name="常规" xfId="0" builtinId="0"/>
    <cellStyle name="常规 2" xfId="4" xr:uid="{00000000-0005-0000-0000-000033000000}"/>
    <cellStyle name="常规 3" xfId="5" xr:uid="{00000000-0005-0000-0000-000034000000}"/>
    <cellStyle name="常规 4" xfId="6" xr:uid="{00000000-0005-0000-0000-000035000000}"/>
    <cellStyle name="常规 5" xfId="7" xr:uid="{00000000-0005-0000-0000-000036000000}"/>
    <cellStyle name="常规 6" xfId="8" xr:uid="{00000000-0005-0000-0000-000037000000}"/>
    <cellStyle name="常规 7" xfId="9" xr:uid="{00000000-0005-0000-0000-000038000000}"/>
    <cellStyle name="常规 8" xfId="14" xr:uid="{01BCCB9E-D7DA-4ABA-90D7-E82F93B333E9}"/>
    <cellStyle name="常规_Sheet1_6" xfId="16" xr:uid="{D3332DD1-BB8E-4511-A072-FA25CBE6C913}"/>
    <cellStyle name="常规_方式一" xfId="10" xr:uid="{00000000-0005-0000-0000-000039000000}"/>
    <cellStyle name="超链接" xfId="1" builtinId="8"/>
    <cellStyle name="超链接 2" xfId="11" xr:uid="{00000000-0005-0000-0000-00003A000000}"/>
    <cellStyle name="千位分隔 2" xfId="12" xr:uid="{00000000-0005-0000-0000-00003B000000}"/>
    <cellStyle name="千位分隔 3" xfId="13" xr:uid="{00000000-0005-0000-0000-00003C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46</xdr:row>
      <xdr:rowOff>0</xdr:rowOff>
    </xdr:from>
    <xdr:to>
      <xdr:col>11</xdr:col>
      <xdr:colOff>410211</xdr:colOff>
      <xdr:row>48</xdr:row>
      <xdr:rowOff>62865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CA22A277-3489-4889-A2D2-D7CC008C5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06100" y="9363075"/>
          <a:ext cx="1762760" cy="824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48</xdr:row>
      <xdr:rowOff>28575</xdr:rowOff>
    </xdr:from>
    <xdr:to>
      <xdr:col>11</xdr:col>
      <xdr:colOff>499746</xdr:colOff>
      <xdr:row>48</xdr:row>
      <xdr:rowOff>1019175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BD183492-1DB2-4393-886E-202145652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82300" y="10153650"/>
          <a:ext cx="1852295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39</xdr:row>
      <xdr:rowOff>8890</xdr:rowOff>
    </xdr:from>
    <xdr:to>
      <xdr:col>11</xdr:col>
      <xdr:colOff>5716</xdr:colOff>
      <xdr:row>39</xdr:row>
      <xdr:rowOff>614045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136BECD-D8C6-4D6A-ADC5-2AB630B210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63250" y="7657465"/>
          <a:ext cx="1358265" cy="6051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AEAC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https://list.jd.com/list.html?cat=36320,36449,38065&amp;ev=exbrand_1140972" TargetMode="External"/><Relationship Id="rId1" Type="http://schemas.openxmlformats.org/officeDocument/2006/relationships/hyperlink" Target="https://list.jd.com/list.html?cat=36320,36449,38065&amp;ev=exbrand_1140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zoomScale="80" zoomScaleNormal="80" workbookViewId="0">
      <pane ySplit="1" topLeftCell="A2" activePane="bottomLeft" state="frozen"/>
      <selection pane="bottomLeft" activeCell="F25" sqref="F25"/>
    </sheetView>
  </sheetViews>
  <sheetFormatPr defaultColWidth="9" defaultRowHeight="13.5"/>
  <cols>
    <col min="1" max="1" width="5.375" customWidth="1"/>
    <col min="2" max="2" width="18.25" customWidth="1"/>
    <col min="3" max="3" width="14.5" customWidth="1"/>
    <col min="4" max="4" width="16.25" customWidth="1"/>
    <col min="5" max="5" width="33.875" customWidth="1"/>
    <col min="6" max="6" width="49.375" customWidth="1"/>
    <col min="7" max="7" width="14.5" customWidth="1"/>
    <col min="8" max="8" width="10.875" customWidth="1"/>
    <col min="9" max="9" width="18.625" customWidth="1"/>
  </cols>
  <sheetData>
    <row r="1" spans="1:9" ht="30" customHeight="1">
      <c r="A1" s="106" t="s">
        <v>0</v>
      </c>
      <c r="B1" s="114" t="s">
        <v>1</v>
      </c>
      <c r="C1" s="114" t="s">
        <v>2</v>
      </c>
      <c r="D1" s="106" t="s">
        <v>3</v>
      </c>
      <c r="E1" s="106" t="s">
        <v>4</v>
      </c>
      <c r="F1" s="106" t="s">
        <v>5</v>
      </c>
      <c r="G1" s="24" t="s">
        <v>6</v>
      </c>
      <c r="H1" s="106" t="s">
        <v>7</v>
      </c>
      <c r="I1" s="106" t="s">
        <v>8</v>
      </c>
    </row>
    <row r="2" spans="1:9" ht="26.1" customHeight="1">
      <c r="A2" s="1">
        <f t="shared" ref="A2:A8" si="0">ROW()-1</f>
        <v>1</v>
      </c>
      <c r="B2" s="115">
        <v>45679</v>
      </c>
      <c r="C2" s="115">
        <v>45744</v>
      </c>
      <c r="D2" s="1">
        <f t="shared" ref="D2" si="1">_xlfn.DAYS(C2,B2)</f>
        <v>65</v>
      </c>
      <c r="E2" s="122" t="s">
        <v>9</v>
      </c>
      <c r="F2" s="116" t="s">
        <v>10</v>
      </c>
      <c r="G2" s="117">
        <v>120000</v>
      </c>
      <c r="H2" s="1" t="s">
        <v>11</v>
      </c>
      <c r="I2" s="26"/>
    </row>
    <row r="3" spans="1:9" ht="26.1" customHeight="1">
      <c r="A3" s="1">
        <f t="shared" si="0"/>
        <v>2</v>
      </c>
      <c r="B3" s="115">
        <v>45772</v>
      </c>
      <c r="C3" s="115">
        <v>45784</v>
      </c>
      <c r="D3" s="1">
        <f>_xlfn.DAYS(C3,B3)</f>
        <v>12</v>
      </c>
      <c r="E3" s="120" t="s">
        <v>12</v>
      </c>
      <c r="F3" s="116" t="s">
        <v>13</v>
      </c>
      <c r="G3" s="117">
        <v>398550</v>
      </c>
      <c r="H3" s="1" t="s">
        <v>11</v>
      </c>
      <c r="I3" s="1"/>
    </row>
    <row r="4" spans="1:9" ht="26.1" customHeight="1">
      <c r="A4" s="1">
        <f t="shared" si="0"/>
        <v>3</v>
      </c>
      <c r="B4" s="115">
        <v>45869</v>
      </c>
      <c r="C4" s="115">
        <v>45901</v>
      </c>
      <c r="D4" s="1">
        <f>_xlfn.DAYS(C4,B4)</f>
        <v>32</v>
      </c>
      <c r="E4" s="118" t="s">
        <v>14</v>
      </c>
      <c r="F4" s="119" t="s">
        <v>15</v>
      </c>
      <c r="G4" s="117">
        <v>146000</v>
      </c>
      <c r="H4" s="1" t="s">
        <v>11</v>
      </c>
      <c r="I4" s="1" t="s">
        <v>16</v>
      </c>
    </row>
    <row r="5" spans="1:9" ht="26.1" customHeight="1">
      <c r="A5" s="1">
        <f t="shared" si="0"/>
        <v>4</v>
      </c>
      <c r="B5" s="115">
        <v>45891</v>
      </c>
      <c r="C5" s="115">
        <v>45896</v>
      </c>
      <c r="D5" s="1">
        <f>_xlfn.DAYS(C5,B5)</f>
        <v>5</v>
      </c>
      <c r="E5" s="118" t="s">
        <v>17</v>
      </c>
      <c r="F5" s="119" t="s">
        <v>18</v>
      </c>
      <c r="G5" s="117">
        <v>285000</v>
      </c>
      <c r="H5" s="1" t="s">
        <v>11</v>
      </c>
      <c r="I5" s="1" t="s">
        <v>16</v>
      </c>
    </row>
    <row r="6" spans="1:9" ht="26.1" customHeight="1">
      <c r="A6" s="1">
        <f t="shared" si="0"/>
        <v>5</v>
      </c>
      <c r="B6" s="115">
        <v>45903</v>
      </c>
      <c r="C6" s="115">
        <v>45925</v>
      </c>
      <c r="D6" s="1">
        <f>_xlfn.DAYS(C6,B6)</f>
        <v>22</v>
      </c>
      <c r="E6" s="123" t="s">
        <v>17</v>
      </c>
      <c r="F6" s="119" t="s">
        <v>19</v>
      </c>
      <c r="G6" s="117">
        <v>33000</v>
      </c>
      <c r="H6" s="1" t="s">
        <v>11</v>
      </c>
      <c r="I6" s="1" t="s">
        <v>16</v>
      </c>
    </row>
    <row r="7" spans="1:9" ht="26.1" customHeight="1">
      <c r="A7" s="1">
        <f t="shared" si="0"/>
        <v>6</v>
      </c>
      <c r="B7" s="115">
        <v>45923</v>
      </c>
      <c r="C7" s="115">
        <v>45954</v>
      </c>
      <c r="D7" s="1">
        <f t="shared" ref="D7:D11" si="2">_xlfn.DAYS(C7,B7)</f>
        <v>31</v>
      </c>
      <c r="E7" s="124" t="s">
        <v>20</v>
      </c>
      <c r="F7" s="119" t="s">
        <v>21</v>
      </c>
      <c r="G7" s="117">
        <v>202500</v>
      </c>
      <c r="H7" s="1" t="s">
        <v>11</v>
      </c>
      <c r="I7" s="1" t="s">
        <v>16</v>
      </c>
    </row>
    <row r="8" spans="1:9" ht="26.1" customHeight="1">
      <c r="A8" s="1">
        <f t="shared" si="0"/>
        <v>7</v>
      </c>
      <c r="B8" s="115">
        <v>45947</v>
      </c>
      <c r="C8" s="115">
        <v>45949</v>
      </c>
      <c r="D8" s="1">
        <f t="shared" si="2"/>
        <v>2</v>
      </c>
      <c r="E8" s="124" t="s">
        <v>22</v>
      </c>
      <c r="F8" s="119" t="s">
        <v>23</v>
      </c>
      <c r="G8" s="117">
        <v>15000</v>
      </c>
      <c r="H8" s="1" t="s">
        <v>11</v>
      </c>
      <c r="I8" s="1" t="s">
        <v>24</v>
      </c>
    </row>
    <row r="9" spans="1:9" ht="26.1" customHeight="1">
      <c r="A9" s="1">
        <f t="shared" ref="A9:A11" si="3">ROW()-1</f>
        <v>8</v>
      </c>
      <c r="B9" s="115">
        <v>45979</v>
      </c>
      <c r="C9" s="115">
        <v>46002</v>
      </c>
      <c r="D9" s="1">
        <f t="shared" si="2"/>
        <v>23</v>
      </c>
      <c r="E9" s="121" t="s">
        <v>25</v>
      </c>
      <c r="F9" s="116" t="s">
        <v>26</v>
      </c>
      <c r="G9" s="117">
        <v>399820</v>
      </c>
      <c r="H9" s="1" t="s">
        <v>11</v>
      </c>
      <c r="I9" s="1"/>
    </row>
    <row r="10" spans="1:9" ht="24" customHeight="1">
      <c r="A10" s="1">
        <f t="shared" si="3"/>
        <v>9</v>
      </c>
      <c r="B10" s="115">
        <v>45989</v>
      </c>
      <c r="C10" s="115">
        <v>46014</v>
      </c>
      <c r="D10" s="1">
        <f t="shared" si="2"/>
        <v>25</v>
      </c>
      <c r="E10" s="121" t="s">
        <v>27</v>
      </c>
      <c r="F10" s="116" t="s">
        <v>28</v>
      </c>
      <c r="G10" s="117">
        <v>663200</v>
      </c>
      <c r="H10" s="1" t="s">
        <v>11</v>
      </c>
      <c r="I10" s="125"/>
    </row>
    <row r="11" spans="1:9" ht="24" customHeight="1">
      <c r="A11" s="1">
        <f t="shared" si="3"/>
        <v>10</v>
      </c>
      <c r="B11" s="115">
        <v>45989</v>
      </c>
      <c r="C11" s="115">
        <v>46021</v>
      </c>
      <c r="D11" s="1">
        <f t="shared" si="2"/>
        <v>32</v>
      </c>
      <c r="E11" s="121" t="s">
        <v>29</v>
      </c>
      <c r="F11" s="126" t="s">
        <v>30</v>
      </c>
      <c r="G11" s="117">
        <v>127000</v>
      </c>
      <c r="H11" s="1" t="s">
        <v>11</v>
      </c>
      <c r="I11" s="125"/>
    </row>
    <row r="12" spans="1:9" ht="23.25" customHeight="1">
      <c r="A12" s="1">
        <v>11</v>
      </c>
      <c r="B12" s="152">
        <v>46055</v>
      </c>
      <c r="C12" s="26"/>
      <c r="D12" s="26"/>
      <c r="E12" s="153" t="s">
        <v>463</v>
      </c>
      <c r="F12" s="126" t="s">
        <v>464</v>
      </c>
      <c r="G12" s="117">
        <v>561380</v>
      </c>
      <c r="H12" s="1" t="s">
        <v>11</v>
      </c>
      <c r="I12" s="26"/>
    </row>
  </sheetData>
  <autoFilter ref="A1:I11" xr:uid="{00000000-0009-0000-0000-000000000000}"/>
  <phoneticPr fontId="43" type="noConversion"/>
  <hyperlinks>
    <hyperlink ref="E2" location="'江苏省委办公厅西康路招待所职工智慧营养健康食堂项目'!A1" display="江苏省委办公厅" xr:uid="{00000000-0004-0000-0000-000000000000}"/>
    <hyperlink ref="E4" location="无锡市金城环保炊具设备有限公司!A1" display="无锡市金城环保炊具设备有限公司" xr:uid="{00000000-0004-0000-0000-000014000000}"/>
    <hyperlink ref="E5" location="北京华谊汇加科技发展有限公司!A1" display="北京华谊汇加科技发展有限公司" xr:uid="{00000000-0004-0000-0000-000017000000}"/>
    <hyperlink ref="E7" location="中债金石资产管理有限公司!A1" display="中债金石资产管理有限公司" xr:uid="{00000000-0004-0000-0000-00001E000000}"/>
    <hyperlink ref="E9" location="江西省人民政府对外联络办公室后勤服务中心!A1" display="江西省人民政府对外联络办公室后勤服务中心" xr:uid="{00000000-0004-0000-0000-000025000000}"/>
    <hyperlink ref="E3" location="'海开智慧（北京）科技服务有限公司'!A1" display="海开智慧（北京）科技服务有限公司" xr:uid="{00000000-0004-0000-0000-000026000000}"/>
    <hyperlink ref="E6" location="'北京华谊汇加科技发展有限公司 (2)'!A1" display="北京华谊汇加科技发展有限公司" xr:uid="{00000000-0004-0000-0000-00002B000000}"/>
    <hyperlink ref="E11" location="北京九韶信科科技有限公司!A1" display="北京九韶信科科技有限公司" xr:uid="{00000000-0004-0000-0000-00002C000000}"/>
    <hyperlink ref="E10" location="中央网信办!A1" display="中央网信办机关服务中心" xr:uid="{00000000-0004-0000-0000-00002F000000}"/>
    <hyperlink ref="E12" location="江苏国信!A1" display="江苏省国信集团有限公司" xr:uid="{82C3A7A4-DDBB-416D-BF08-183D72EF73BE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H20"/>
  <sheetViews>
    <sheetView zoomScale="110" zoomScaleNormal="110" workbookViewId="0">
      <selection activeCell="I1" sqref="I1:K1048576"/>
    </sheetView>
  </sheetViews>
  <sheetFormatPr defaultColWidth="9" defaultRowHeight="12"/>
  <cols>
    <col min="1" max="1" width="5.75" style="11" customWidth="1"/>
    <col min="2" max="2" width="24.375" style="11" customWidth="1"/>
    <col min="3" max="3" width="7.875" style="11" customWidth="1"/>
    <col min="4" max="4" width="21.5" style="11" customWidth="1"/>
    <col min="5" max="5" width="5.375" style="11" customWidth="1"/>
    <col min="6" max="6" width="5.5" style="11" customWidth="1"/>
    <col min="7" max="16384" width="9" style="11"/>
  </cols>
  <sheetData>
    <row r="1" spans="1:8" ht="13.5">
      <c r="A1" s="2" t="s">
        <v>0</v>
      </c>
      <c r="B1" s="3" t="s">
        <v>130</v>
      </c>
      <c r="C1" s="3" t="s">
        <v>33</v>
      </c>
      <c r="D1" s="3" t="s">
        <v>32</v>
      </c>
      <c r="E1" s="3" t="s">
        <v>34</v>
      </c>
      <c r="F1" s="3" t="s">
        <v>35</v>
      </c>
      <c r="G1" s="3" t="s">
        <v>62</v>
      </c>
      <c r="H1" s="3" t="s">
        <v>63</v>
      </c>
    </row>
    <row r="2" spans="1:8">
      <c r="A2" s="4">
        <v>1</v>
      </c>
      <c r="B2" s="14" t="s">
        <v>311</v>
      </c>
      <c r="C2" s="8" t="s">
        <v>134</v>
      </c>
      <c r="D2" s="4" t="s">
        <v>312</v>
      </c>
      <c r="E2" s="4" t="s">
        <v>45</v>
      </c>
      <c r="F2" s="4">
        <v>2</v>
      </c>
      <c r="G2" s="7">
        <v>10000</v>
      </c>
      <c r="H2" s="7">
        <f>F2*G2</f>
        <v>20000</v>
      </c>
    </row>
    <row r="3" spans="1:8">
      <c r="A3" s="4">
        <v>2</v>
      </c>
      <c r="B3" s="14" t="s">
        <v>313</v>
      </c>
      <c r="C3" s="8" t="s">
        <v>134</v>
      </c>
      <c r="D3" s="15" t="s">
        <v>314</v>
      </c>
      <c r="E3" s="4" t="s">
        <v>41</v>
      </c>
      <c r="F3" s="4">
        <v>2</v>
      </c>
      <c r="G3" s="7">
        <v>130000</v>
      </c>
      <c r="H3" s="7">
        <f t="shared" ref="H3:H19" si="0">F3*G3</f>
        <v>260000</v>
      </c>
    </row>
    <row r="4" spans="1:8">
      <c r="A4" s="4">
        <v>3</v>
      </c>
      <c r="B4" s="14" t="s">
        <v>315</v>
      </c>
      <c r="C4" s="8" t="s">
        <v>266</v>
      </c>
      <c r="D4" s="16" t="s">
        <v>271</v>
      </c>
      <c r="E4" s="4" t="s">
        <v>45</v>
      </c>
      <c r="F4" s="4">
        <v>4</v>
      </c>
      <c r="G4" s="7">
        <v>10000</v>
      </c>
      <c r="H4" s="7">
        <f t="shared" si="0"/>
        <v>40000</v>
      </c>
    </row>
    <row r="5" spans="1:8" ht="13.5" customHeight="1">
      <c r="A5" s="4">
        <v>4</v>
      </c>
      <c r="B5" s="14" t="s">
        <v>112</v>
      </c>
      <c r="C5" s="8" t="s">
        <v>316</v>
      </c>
      <c r="D5" s="4" t="s">
        <v>317</v>
      </c>
      <c r="E5" s="4" t="s">
        <v>45</v>
      </c>
      <c r="F5" s="4">
        <v>2</v>
      </c>
      <c r="G5" s="7">
        <v>8000</v>
      </c>
      <c r="H5" s="7">
        <f t="shared" si="0"/>
        <v>16000</v>
      </c>
    </row>
    <row r="6" spans="1:8">
      <c r="A6" s="4">
        <v>5</v>
      </c>
      <c r="B6" s="14" t="s">
        <v>318</v>
      </c>
      <c r="C6" s="17" t="s">
        <v>319</v>
      </c>
      <c r="D6" s="16" t="s">
        <v>320</v>
      </c>
      <c r="E6" s="4" t="s">
        <v>45</v>
      </c>
      <c r="F6" s="4">
        <v>2</v>
      </c>
      <c r="G6" s="7">
        <v>8000</v>
      </c>
      <c r="H6" s="7">
        <f t="shared" si="0"/>
        <v>16000</v>
      </c>
    </row>
    <row r="7" spans="1:8">
      <c r="A7" s="4">
        <v>6</v>
      </c>
      <c r="B7" s="18" t="s">
        <v>321</v>
      </c>
      <c r="C7" s="8" t="s">
        <v>108</v>
      </c>
      <c r="D7" s="4" t="s">
        <v>322</v>
      </c>
      <c r="E7" s="4" t="s">
        <v>45</v>
      </c>
      <c r="F7" s="4">
        <v>2</v>
      </c>
      <c r="G7" s="7">
        <v>2000</v>
      </c>
      <c r="H7" s="7">
        <f t="shared" si="0"/>
        <v>4000</v>
      </c>
    </row>
    <row r="8" spans="1:8" ht="24">
      <c r="A8" s="4">
        <v>7</v>
      </c>
      <c r="B8" s="14" t="s">
        <v>323</v>
      </c>
      <c r="C8" s="8" t="s">
        <v>324</v>
      </c>
      <c r="D8" s="16" t="s">
        <v>325</v>
      </c>
      <c r="E8" s="4" t="s">
        <v>45</v>
      </c>
      <c r="F8" s="4">
        <v>50</v>
      </c>
      <c r="G8" s="7">
        <v>1000</v>
      </c>
      <c r="H8" s="7">
        <f t="shared" si="0"/>
        <v>50000</v>
      </c>
    </row>
    <row r="9" spans="1:8">
      <c r="A9" s="4">
        <v>8</v>
      </c>
      <c r="B9" s="14" t="s">
        <v>326</v>
      </c>
      <c r="C9" s="8" t="s">
        <v>119</v>
      </c>
      <c r="D9" s="4" t="s">
        <v>261</v>
      </c>
      <c r="E9" s="4" t="s">
        <v>45</v>
      </c>
      <c r="F9" s="4">
        <v>2</v>
      </c>
      <c r="G9" s="7">
        <v>18500</v>
      </c>
      <c r="H9" s="7">
        <f t="shared" si="0"/>
        <v>37000</v>
      </c>
    </row>
    <row r="10" spans="1:8">
      <c r="A10" s="4">
        <v>9</v>
      </c>
      <c r="B10" s="14" t="s">
        <v>327</v>
      </c>
      <c r="C10" s="8" t="s">
        <v>40</v>
      </c>
      <c r="D10" s="4" t="s">
        <v>328</v>
      </c>
      <c r="E10" s="4" t="s">
        <v>41</v>
      </c>
      <c r="F10" s="4">
        <v>2</v>
      </c>
      <c r="G10" s="7">
        <v>35000</v>
      </c>
      <c r="H10" s="7">
        <f t="shared" si="0"/>
        <v>70000</v>
      </c>
    </row>
    <row r="11" spans="1:8">
      <c r="A11" s="4">
        <v>10</v>
      </c>
      <c r="B11" s="14" t="s">
        <v>329</v>
      </c>
      <c r="C11" s="8" t="s">
        <v>330</v>
      </c>
      <c r="D11" s="4" t="s">
        <v>331</v>
      </c>
      <c r="E11" s="4" t="s">
        <v>45</v>
      </c>
      <c r="F11" s="4">
        <v>2</v>
      </c>
      <c r="G11" s="7">
        <v>5000</v>
      </c>
      <c r="H11" s="7">
        <f t="shared" si="0"/>
        <v>10000</v>
      </c>
    </row>
    <row r="12" spans="1:8">
      <c r="A12" s="4">
        <v>11</v>
      </c>
      <c r="B12" s="14" t="s">
        <v>332</v>
      </c>
      <c r="C12" s="8" t="s">
        <v>40</v>
      </c>
      <c r="D12" s="4" t="s">
        <v>333</v>
      </c>
      <c r="E12" s="4" t="s">
        <v>41</v>
      </c>
      <c r="F12" s="4">
        <v>2</v>
      </c>
      <c r="G12" s="7">
        <v>10000</v>
      </c>
      <c r="H12" s="7">
        <f t="shared" si="0"/>
        <v>20000</v>
      </c>
    </row>
    <row r="13" spans="1:8">
      <c r="A13" s="4">
        <v>12</v>
      </c>
      <c r="B13" s="14" t="s">
        <v>334</v>
      </c>
      <c r="C13" s="17" t="s">
        <v>108</v>
      </c>
      <c r="D13" s="19" t="s">
        <v>335</v>
      </c>
      <c r="E13" s="4" t="s">
        <v>45</v>
      </c>
      <c r="F13" s="4">
        <v>20</v>
      </c>
      <c r="G13" s="7">
        <v>500</v>
      </c>
      <c r="H13" s="7">
        <f t="shared" si="0"/>
        <v>10000</v>
      </c>
    </row>
    <row r="14" spans="1:8">
      <c r="A14" s="4">
        <v>13</v>
      </c>
      <c r="B14" s="14" t="s">
        <v>336</v>
      </c>
      <c r="C14" s="8" t="s">
        <v>337</v>
      </c>
      <c r="D14" s="4" t="s">
        <v>338</v>
      </c>
      <c r="E14" s="4" t="s">
        <v>45</v>
      </c>
      <c r="F14" s="4">
        <v>2</v>
      </c>
      <c r="G14" s="7">
        <v>3000</v>
      </c>
      <c r="H14" s="7">
        <f t="shared" si="0"/>
        <v>6000</v>
      </c>
    </row>
    <row r="15" spans="1:8">
      <c r="A15" s="4">
        <v>14</v>
      </c>
      <c r="B15" s="14" t="s">
        <v>213</v>
      </c>
      <c r="C15" s="8" t="s">
        <v>153</v>
      </c>
      <c r="D15" s="4" t="s">
        <v>339</v>
      </c>
      <c r="E15" s="4" t="s">
        <v>45</v>
      </c>
      <c r="F15" s="4">
        <v>6</v>
      </c>
      <c r="G15" s="7">
        <v>1200</v>
      </c>
      <c r="H15" s="7">
        <f t="shared" si="0"/>
        <v>7200</v>
      </c>
    </row>
    <row r="16" spans="1:8">
      <c r="A16" s="4">
        <v>15</v>
      </c>
      <c r="B16" s="14" t="s">
        <v>340</v>
      </c>
      <c r="C16" s="8" t="s">
        <v>337</v>
      </c>
      <c r="D16" s="4" t="s">
        <v>341</v>
      </c>
      <c r="E16" s="4" t="s">
        <v>45</v>
      </c>
      <c r="F16" s="4">
        <v>2</v>
      </c>
      <c r="G16" s="7">
        <v>3000</v>
      </c>
      <c r="H16" s="7">
        <f t="shared" si="0"/>
        <v>6000</v>
      </c>
    </row>
    <row r="17" spans="1:8">
      <c r="A17" s="4">
        <v>16</v>
      </c>
      <c r="B17" s="14" t="s">
        <v>342</v>
      </c>
      <c r="C17" s="8" t="s">
        <v>108</v>
      </c>
      <c r="D17" s="4" t="s">
        <v>343</v>
      </c>
      <c r="E17" s="4" t="s">
        <v>45</v>
      </c>
      <c r="F17" s="4">
        <v>2</v>
      </c>
      <c r="G17" s="7">
        <v>5500</v>
      </c>
      <c r="H17" s="7">
        <f t="shared" si="0"/>
        <v>11000</v>
      </c>
    </row>
    <row r="18" spans="1:8" ht="24">
      <c r="A18" s="4">
        <v>17</v>
      </c>
      <c r="B18" s="14" t="s">
        <v>344</v>
      </c>
      <c r="C18" s="8"/>
      <c r="D18" s="4" t="s">
        <v>67</v>
      </c>
      <c r="E18" s="4" t="s">
        <v>67</v>
      </c>
      <c r="F18" s="4">
        <v>2</v>
      </c>
      <c r="G18" s="7">
        <v>20000</v>
      </c>
      <c r="H18" s="7">
        <f t="shared" si="0"/>
        <v>40000</v>
      </c>
    </row>
    <row r="19" spans="1:8" ht="36">
      <c r="A19" s="4">
        <v>18</v>
      </c>
      <c r="B19" s="14" t="s">
        <v>345</v>
      </c>
      <c r="C19" s="8"/>
      <c r="D19" s="4" t="s">
        <v>67</v>
      </c>
      <c r="E19" s="4" t="s">
        <v>67</v>
      </c>
      <c r="F19" s="4">
        <v>2</v>
      </c>
      <c r="G19" s="7">
        <v>20000</v>
      </c>
      <c r="H19" s="7">
        <f t="shared" si="0"/>
        <v>40000</v>
      </c>
    </row>
    <row r="20" spans="1:8">
      <c r="A20" s="8"/>
      <c r="B20" s="20" t="s">
        <v>37</v>
      </c>
      <c r="C20" s="8"/>
      <c r="D20" s="8"/>
      <c r="E20" s="8"/>
      <c r="F20" s="8"/>
      <c r="G20" s="8"/>
      <c r="H20" s="20">
        <f>SUM(H2:H19)</f>
        <v>663200</v>
      </c>
    </row>
  </sheetData>
  <autoFilter ref="A2:H21" xr:uid="{00000000-0009-0000-0000-000030000000}"/>
  <phoneticPr fontId="43" type="noConversion"/>
  <hyperlinks>
    <hyperlink ref="A1" location="总表!A1" display="序号" xr:uid="{00000000-0004-0000-3000-000000000000}"/>
  </hyperlinks>
  <pageMargins left="0.7" right="0.7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H8"/>
  <sheetViews>
    <sheetView workbookViewId="0">
      <selection activeCell="I1" sqref="I1:K1048576"/>
    </sheetView>
  </sheetViews>
  <sheetFormatPr defaultColWidth="9" defaultRowHeight="13.5"/>
  <cols>
    <col min="2" max="2" width="22.875" customWidth="1"/>
    <col min="4" max="4" width="26.5" customWidth="1"/>
  </cols>
  <sheetData>
    <row r="1" spans="1:8">
      <c r="A1" s="2" t="s">
        <v>0</v>
      </c>
      <c r="B1" s="3" t="s">
        <v>130</v>
      </c>
      <c r="C1" s="3" t="s">
        <v>33</v>
      </c>
      <c r="D1" s="3" t="s">
        <v>32</v>
      </c>
      <c r="E1" s="3" t="s">
        <v>34</v>
      </c>
      <c r="F1" s="3" t="s">
        <v>35</v>
      </c>
      <c r="G1" s="3" t="s">
        <v>62</v>
      </c>
      <c r="H1" s="3" t="s">
        <v>63</v>
      </c>
    </row>
    <row r="2" spans="1:8" ht="24">
      <c r="A2" s="4">
        <v>1</v>
      </c>
      <c r="B2" s="5" t="s">
        <v>203</v>
      </c>
      <c r="C2" s="6" t="s">
        <v>40</v>
      </c>
      <c r="D2" s="4"/>
      <c r="E2" s="4" t="s">
        <v>41</v>
      </c>
      <c r="F2" s="4">
        <v>1</v>
      </c>
      <c r="G2" s="7">
        <v>0</v>
      </c>
      <c r="H2" s="7">
        <f t="shared" ref="H2:H7" si="0">F2*G2</f>
        <v>0</v>
      </c>
    </row>
    <row r="3" spans="1:8">
      <c r="A3" s="4">
        <v>2</v>
      </c>
      <c r="B3" s="5" t="s">
        <v>204</v>
      </c>
      <c r="C3" s="6" t="s">
        <v>76</v>
      </c>
      <c r="D3" s="9"/>
      <c r="E3" s="4" t="s">
        <v>41</v>
      </c>
      <c r="F3" s="4">
        <v>1</v>
      </c>
      <c r="G3" s="7">
        <v>7500</v>
      </c>
      <c r="H3" s="7">
        <f t="shared" si="0"/>
        <v>7500</v>
      </c>
    </row>
    <row r="4" spans="1:8">
      <c r="A4" s="4">
        <v>3</v>
      </c>
      <c r="B4" s="5" t="s">
        <v>205</v>
      </c>
      <c r="C4" s="6" t="s">
        <v>40</v>
      </c>
      <c r="D4" s="9"/>
      <c r="E4" s="4" t="s">
        <v>41</v>
      </c>
      <c r="F4" s="4">
        <v>1</v>
      </c>
      <c r="G4" s="7">
        <v>0</v>
      </c>
      <c r="H4" s="7"/>
    </row>
    <row r="5" spans="1:8">
      <c r="A5" s="4">
        <v>4</v>
      </c>
      <c r="B5" s="5" t="s">
        <v>206</v>
      </c>
      <c r="C5" s="6" t="s">
        <v>40</v>
      </c>
      <c r="D5" s="9"/>
      <c r="E5" s="4" t="s">
        <v>41</v>
      </c>
      <c r="F5" s="4">
        <v>1</v>
      </c>
      <c r="G5" s="7">
        <v>0</v>
      </c>
      <c r="H5" s="7"/>
    </row>
    <row r="6" spans="1:8">
      <c r="A6" s="4">
        <v>5</v>
      </c>
      <c r="B6" s="5" t="s">
        <v>207</v>
      </c>
      <c r="C6" s="6" t="s">
        <v>208</v>
      </c>
      <c r="D6" s="9" t="s">
        <v>209</v>
      </c>
      <c r="E6" s="4" t="s">
        <v>45</v>
      </c>
      <c r="F6" s="4">
        <v>3</v>
      </c>
      <c r="G6" s="7">
        <v>4250</v>
      </c>
      <c r="H6" s="7">
        <f t="shared" si="0"/>
        <v>12750</v>
      </c>
    </row>
    <row r="7" spans="1:8">
      <c r="A7" s="4">
        <v>6</v>
      </c>
      <c r="B7" s="5" t="s">
        <v>210</v>
      </c>
      <c r="C7" s="6" t="s">
        <v>208</v>
      </c>
      <c r="D7" s="10" t="s">
        <v>211</v>
      </c>
      <c r="E7" s="4" t="s">
        <v>45</v>
      </c>
      <c r="F7" s="4">
        <v>50</v>
      </c>
      <c r="G7" s="7">
        <v>1850</v>
      </c>
      <c r="H7" s="7">
        <f t="shared" si="0"/>
        <v>92500</v>
      </c>
    </row>
    <row r="8" spans="1:8">
      <c r="A8" s="11"/>
      <c r="B8" s="12" t="s">
        <v>37</v>
      </c>
      <c r="C8" s="13"/>
      <c r="D8" s="11"/>
      <c r="E8" s="11"/>
      <c r="F8" s="11"/>
      <c r="G8" s="11"/>
      <c r="H8" s="12">
        <f>SUM(H2:H7)</f>
        <v>112750</v>
      </c>
    </row>
  </sheetData>
  <phoneticPr fontId="43" type="noConversion"/>
  <hyperlinks>
    <hyperlink ref="A1" location="总表!A1" display="序号" xr:uid="{00000000-0004-0000-3100-000000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823CA-C850-45E3-BBB0-8E0A9461AEFF}">
  <dimension ref="A1:I56"/>
  <sheetViews>
    <sheetView zoomScale="98" zoomScaleNormal="98" workbookViewId="0">
      <pane ySplit="2" topLeftCell="A51" activePane="bottomLeft" state="frozen"/>
      <selection pane="bottomLeft" activeCell="A57" sqref="A57:XFD68"/>
    </sheetView>
  </sheetViews>
  <sheetFormatPr defaultColWidth="8.875" defaultRowHeight="12"/>
  <cols>
    <col min="1" max="1" width="4.625" style="151" customWidth="1"/>
    <col min="2" max="2" width="18.25" style="132" customWidth="1"/>
    <col min="3" max="3" width="8.875" style="132"/>
    <col min="4" max="4" width="17.875" style="132" customWidth="1"/>
    <col min="5" max="6" width="5.25" style="151" customWidth="1"/>
    <col min="7" max="8" width="8.875" style="151"/>
    <col min="9" max="9" width="31.25" style="132" customWidth="1"/>
    <col min="10" max="16384" width="8.875" style="132"/>
  </cols>
  <sheetData>
    <row r="1" spans="1:9" ht="26.1" customHeight="1">
      <c r="A1" s="199" t="s">
        <v>351</v>
      </c>
      <c r="B1" s="199"/>
      <c r="C1" s="199"/>
      <c r="D1" s="199"/>
      <c r="E1" s="199"/>
      <c r="F1" s="199"/>
      <c r="G1" s="199"/>
      <c r="H1" s="199"/>
      <c r="I1" s="199"/>
    </row>
    <row r="2" spans="1:9" ht="24">
      <c r="A2" s="133" t="s">
        <v>0</v>
      </c>
      <c r="B2" s="134" t="s">
        <v>61</v>
      </c>
      <c r="C2" s="134" t="s">
        <v>352</v>
      </c>
      <c r="D2" s="134" t="s">
        <v>353</v>
      </c>
      <c r="E2" s="133" t="s">
        <v>34</v>
      </c>
      <c r="F2" s="133" t="s">
        <v>35</v>
      </c>
      <c r="G2" s="133" t="s">
        <v>354</v>
      </c>
      <c r="H2" s="133" t="s">
        <v>355</v>
      </c>
      <c r="I2" s="135" t="s">
        <v>8</v>
      </c>
    </row>
    <row r="3" spans="1:9" ht="24">
      <c r="A3" s="133">
        <v>1</v>
      </c>
      <c r="B3" s="136" t="s">
        <v>356</v>
      </c>
      <c r="C3" s="136" t="s">
        <v>40</v>
      </c>
      <c r="D3" s="137" t="s">
        <v>357</v>
      </c>
      <c r="E3" s="138" t="s">
        <v>41</v>
      </c>
      <c r="F3" s="138">
        <v>1</v>
      </c>
      <c r="G3" s="138">
        <v>28500</v>
      </c>
      <c r="H3" s="138">
        <v>28500</v>
      </c>
      <c r="I3" s="135" t="s">
        <v>40</v>
      </c>
    </row>
    <row r="4" spans="1:9" ht="24">
      <c r="A4" s="133">
        <v>2</v>
      </c>
      <c r="B4" s="137" t="s">
        <v>358</v>
      </c>
      <c r="C4" s="136" t="s">
        <v>134</v>
      </c>
      <c r="D4" s="137" t="s">
        <v>328</v>
      </c>
      <c r="E4" s="138" t="s">
        <v>41</v>
      </c>
      <c r="F4" s="138">
        <v>1</v>
      </c>
      <c r="G4" s="138">
        <v>47000</v>
      </c>
      <c r="H4" s="138">
        <v>47000</v>
      </c>
      <c r="I4" s="135" t="s">
        <v>460</v>
      </c>
    </row>
    <row r="5" spans="1:9">
      <c r="A5" s="133">
        <v>3</v>
      </c>
      <c r="B5" s="136" t="s">
        <v>359</v>
      </c>
      <c r="C5" s="136" t="s">
        <v>40</v>
      </c>
      <c r="D5" s="136" t="s">
        <v>360</v>
      </c>
      <c r="E5" s="138" t="s">
        <v>41</v>
      </c>
      <c r="F5" s="138">
        <v>1</v>
      </c>
      <c r="G5" s="138">
        <v>20000</v>
      </c>
      <c r="H5" s="138">
        <v>20000</v>
      </c>
      <c r="I5" s="135" t="s">
        <v>40</v>
      </c>
    </row>
    <row r="6" spans="1:9">
      <c r="A6" s="133">
        <v>4</v>
      </c>
      <c r="B6" s="136" t="s">
        <v>361</v>
      </c>
      <c r="C6" s="136" t="s">
        <v>40</v>
      </c>
      <c r="D6" s="136" t="s">
        <v>67</v>
      </c>
      <c r="E6" s="138" t="s">
        <v>41</v>
      </c>
      <c r="F6" s="138">
        <v>1</v>
      </c>
      <c r="G6" s="138">
        <v>30000</v>
      </c>
      <c r="H6" s="138">
        <v>30000</v>
      </c>
      <c r="I6" s="135" t="s">
        <v>40</v>
      </c>
    </row>
    <row r="7" spans="1:9">
      <c r="A7" s="133">
        <v>5</v>
      </c>
      <c r="B7" s="136" t="s">
        <v>362</v>
      </c>
      <c r="C7" s="136" t="s">
        <v>208</v>
      </c>
      <c r="D7" s="137" t="s">
        <v>363</v>
      </c>
      <c r="E7" s="138" t="s">
        <v>45</v>
      </c>
      <c r="F7" s="138">
        <v>4</v>
      </c>
      <c r="G7" s="138">
        <v>4580</v>
      </c>
      <c r="H7" s="138">
        <v>18320</v>
      </c>
      <c r="I7" s="135" t="s">
        <v>461</v>
      </c>
    </row>
    <row r="8" spans="1:9">
      <c r="A8" s="133">
        <v>6</v>
      </c>
      <c r="B8" s="136" t="s">
        <v>364</v>
      </c>
      <c r="C8" s="139" t="s">
        <v>83</v>
      </c>
      <c r="D8" s="140" t="s">
        <v>365</v>
      </c>
      <c r="E8" s="138" t="s">
        <v>45</v>
      </c>
      <c r="F8" s="138">
        <v>1</v>
      </c>
      <c r="G8" s="138">
        <v>8880</v>
      </c>
      <c r="H8" s="138">
        <v>8880</v>
      </c>
      <c r="I8" s="135" t="s">
        <v>366</v>
      </c>
    </row>
    <row r="9" spans="1:9">
      <c r="A9" s="133">
        <v>7</v>
      </c>
      <c r="B9" s="136" t="s">
        <v>367</v>
      </c>
      <c r="C9" s="136" t="s">
        <v>134</v>
      </c>
      <c r="D9" s="137" t="s">
        <v>140</v>
      </c>
      <c r="E9" s="138" t="s">
        <v>45</v>
      </c>
      <c r="F9" s="138">
        <v>1</v>
      </c>
      <c r="G9" s="138">
        <v>9800</v>
      </c>
      <c r="H9" s="138">
        <v>9800</v>
      </c>
      <c r="I9" s="135" t="s">
        <v>368</v>
      </c>
    </row>
    <row r="10" spans="1:9">
      <c r="A10" s="133">
        <v>8</v>
      </c>
      <c r="B10" s="136" t="s">
        <v>369</v>
      </c>
      <c r="C10" s="136" t="s">
        <v>134</v>
      </c>
      <c r="D10" s="137" t="s">
        <v>370</v>
      </c>
      <c r="E10" s="138" t="s">
        <v>45</v>
      </c>
      <c r="F10" s="138">
        <v>1</v>
      </c>
      <c r="G10" s="138">
        <v>3950</v>
      </c>
      <c r="H10" s="138">
        <v>3950</v>
      </c>
      <c r="I10" s="135" t="s">
        <v>371</v>
      </c>
    </row>
    <row r="11" spans="1:9">
      <c r="A11" s="133">
        <v>9</v>
      </c>
      <c r="B11" s="136" t="s">
        <v>372</v>
      </c>
      <c r="C11" s="136" t="s">
        <v>266</v>
      </c>
      <c r="D11" s="137" t="s">
        <v>373</v>
      </c>
      <c r="E11" s="138" t="s">
        <v>45</v>
      </c>
      <c r="F11" s="138">
        <v>1</v>
      </c>
      <c r="G11" s="138">
        <v>15500</v>
      </c>
      <c r="H11" s="138">
        <v>15500</v>
      </c>
      <c r="I11" s="135" t="s">
        <v>462</v>
      </c>
    </row>
    <row r="12" spans="1:9">
      <c r="A12" s="133">
        <v>10</v>
      </c>
      <c r="B12" s="137" t="s">
        <v>374</v>
      </c>
      <c r="C12" s="136" t="s">
        <v>40</v>
      </c>
      <c r="D12" s="136" t="s">
        <v>357</v>
      </c>
      <c r="E12" s="138" t="s">
        <v>41</v>
      </c>
      <c r="F12" s="138">
        <v>1</v>
      </c>
      <c r="G12" s="138">
        <v>28000</v>
      </c>
      <c r="H12" s="138">
        <v>28000</v>
      </c>
      <c r="I12" s="135" t="s">
        <v>40</v>
      </c>
    </row>
    <row r="13" spans="1:9">
      <c r="A13" s="133">
        <v>11</v>
      </c>
      <c r="B13" s="141" t="s">
        <v>375</v>
      </c>
      <c r="C13" s="141"/>
      <c r="D13" s="141" t="s">
        <v>67</v>
      </c>
      <c r="E13" s="135" t="s">
        <v>103</v>
      </c>
      <c r="F13" s="135">
        <v>1</v>
      </c>
      <c r="G13" s="138">
        <v>30000</v>
      </c>
      <c r="H13" s="138">
        <v>30000</v>
      </c>
      <c r="I13" s="141" t="s">
        <v>376</v>
      </c>
    </row>
    <row r="14" spans="1:9">
      <c r="A14" s="133">
        <v>12</v>
      </c>
      <c r="B14" s="142" t="s">
        <v>377</v>
      </c>
      <c r="C14" s="142" t="s">
        <v>108</v>
      </c>
      <c r="D14" s="142" t="s">
        <v>378</v>
      </c>
      <c r="E14" s="133" t="s">
        <v>45</v>
      </c>
      <c r="F14" s="133">
        <v>31</v>
      </c>
      <c r="G14" s="138">
        <v>385</v>
      </c>
      <c r="H14" s="138">
        <v>11935</v>
      </c>
      <c r="I14" s="141"/>
    </row>
    <row r="15" spans="1:9">
      <c r="A15" s="133">
        <v>13</v>
      </c>
      <c r="B15" s="142" t="s">
        <v>379</v>
      </c>
      <c r="C15" s="142" t="s">
        <v>108</v>
      </c>
      <c r="D15" s="142" t="s">
        <v>380</v>
      </c>
      <c r="E15" s="133" t="s">
        <v>45</v>
      </c>
      <c r="F15" s="133">
        <v>1</v>
      </c>
      <c r="G15" s="138">
        <v>1550</v>
      </c>
      <c r="H15" s="138">
        <v>1550</v>
      </c>
      <c r="I15" s="141"/>
    </row>
    <row r="16" spans="1:9">
      <c r="A16" s="133">
        <v>14</v>
      </c>
      <c r="B16" s="142" t="s">
        <v>154</v>
      </c>
      <c r="C16" s="142" t="s">
        <v>108</v>
      </c>
      <c r="D16" s="142" t="s">
        <v>381</v>
      </c>
      <c r="E16" s="133" t="s">
        <v>45</v>
      </c>
      <c r="F16" s="133">
        <v>1</v>
      </c>
      <c r="G16" s="138">
        <v>2950</v>
      </c>
      <c r="H16" s="138">
        <v>2950</v>
      </c>
      <c r="I16" s="141"/>
    </row>
    <row r="17" spans="1:9">
      <c r="A17" s="133">
        <v>15</v>
      </c>
      <c r="B17" s="142" t="s">
        <v>382</v>
      </c>
      <c r="C17" s="142" t="s">
        <v>383</v>
      </c>
      <c r="D17" s="142" t="s">
        <v>384</v>
      </c>
      <c r="E17" s="133" t="s">
        <v>385</v>
      </c>
      <c r="F17" s="133">
        <v>6</v>
      </c>
      <c r="G17" s="138">
        <v>2180</v>
      </c>
      <c r="H17" s="138">
        <v>13080</v>
      </c>
      <c r="I17" s="141"/>
    </row>
    <row r="18" spans="1:9">
      <c r="A18" s="133">
        <v>16</v>
      </c>
      <c r="B18" s="143" t="s">
        <v>386</v>
      </c>
      <c r="C18" s="143" t="s">
        <v>108</v>
      </c>
      <c r="D18" s="143" t="s">
        <v>387</v>
      </c>
      <c r="E18" s="144" t="s">
        <v>45</v>
      </c>
      <c r="F18" s="144">
        <v>2</v>
      </c>
      <c r="G18" s="138">
        <v>1950</v>
      </c>
      <c r="H18" s="138">
        <v>3900</v>
      </c>
      <c r="I18" s="141"/>
    </row>
    <row r="19" spans="1:9" ht="36" customHeight="1">
      <c r="A19" s="133">
        <v>17</v>
      </c>
      <c r="B19" s="142" t="s">
        <v>388</v>
      </c>
      <c r="C19" s="142" t="s">
        <v>389</v>
      </c>
      <c r="D19" s="142" t="s">
        <v>390</v>
      </c>
      <c r="E19" s="133" t="s">
        <v>391</v>
      </c>
      <c r="F19" s="133">
        <v>300</v>
      </c>
      <c r="G19" s="138">
        <v>5.8</v>
      </c>
      <c r="H19" s="138">
        <v>1740</v>
      </c>
      <c r="I19" s="141"/>
    </row>
    <row r="20" spans="1:9">
      <c r="A20" s="133">
        <v>18</v>
      </c>
      <c r="B20" s="142" t="s">
        <v>392</v>
      </c>
      <c r="C20" s="142" t="s">
        <v>389</v>
      </c>
      <c r="D20" s="142" t="s">
        <v>393</v>
      </c>
      <c r="E20" s="133" t="s">
        <v>53</v>
      </c>
      <c r="F20" s="133">
        <v>2</v>
      </c>
      <c r="G20" s="138">
        <v>385</v>
      </c>
      <c r="H20" s="138">
        <v>770</v>
      </c>
      <c r="I20" s="141"/>
    </row>
    <row r="21" spans="1:9">
      <c r="A21" s="133">
        <v>19</v>
      </c>
      <c r="B21" s="142" t="s">
        <v>394</v>
      </c>
      <c r="C21" s="142" t="s">
        <v>389</v>
      </c>
      <c r="D21" s="142" t="s">
        <v>395</v>
      </c>
      <c r="E21" s="133" t="s">
        <v>53</v>
      </c>
      <c r="F21" s="133">
        <v>32</v>
      </c>
      <c r="G21" s="138">
        <v>10</v>
      </c>
      <c r="H21" s="138">
        <v>320</v>
      </c>
      <c r="I21" s="141"/>
    </row>
    <row r="22" spans="1:9">
      <c r="A22" s="133">
        <v>20</v>
      </c>
      <c r="B22" s="142" t="s">
        <v>396</v>
      </c>
      <c r="C22" s="142" t="s">
        <v>389</v>
      </c>
      <c r="D22" s="142" t="s">
        <v>397</v>
      </c>
      <c r="E22" s="133" t="s">
        <v>398</v>
      </c>
      <c r="F22" s="133">
        <v>32</v>
      </c>
      <c r="G22" s="138">
        <v>30</v>
      </c>
      <c r="H22" s="138">
        <v>960</v>
      </c>
      <c r="I22" s="141"/>
    </row>
    <row r="23" spans="1:9">
      <c r="A23" s="133">
        <v>21</v>
      </c>
      <c r="B23" s="142" t="s">
        <v>399</v>
      </c>
      <c r="C23" s="142" t="s">
        <v>389</v>
      </c>
      <c r="D23" s="142" t="s">
        <v>397</v>
      </c>
      <c r="E23" s="133" t="s">
        <v>400</v>
      </c>
      <c r="F23" s="133">
        <v>15</v>
      </c>
      <c r="G23" s="138">
        <v>45</v>
      </c>
      <c r="H23" s="138">
        <v>675</v>
      </c>
      <c r="I23" s="141"/>
    </row>
    <row r="24" spans="1:9">
      <c r="A24" s="133">
        <v>22</v>
      </c>
      <c r="B24" s="142" t="s">
        <v>401</v>
      </c>
      <c r="C24" s="142" t="s">
        <v>402</v>
      </c>
      <c r="D24" s="142" t="s">
        <v>402</v>
      </c>
      <c r="E24" s="133" t="s">
        <v>391</v>
      </c>
      <c r="F24" s="133">
        <v>300</v>
      </c>
      <c r="G24" s="138">
        <v>6.5</v>
      </c>
      <c r="H24" s="138">
        <v>1950</v>
      </c>
      <c r="I24" s="141"/>
    </row>
    <row r="25" spans="1:9">
      <c r="A25" s="133">
        <v>23</v>
      </c>
      <c r="B25" s="142" t="s">
        <v>403</v>
      </c>
      <c r="C25" s="142" t="s">
        <v>404</v>
      </c>
      <c r="D25" s="142" t="s">
        <v>405</v>
      </c>
      <c r="E25" s="133" t="s">
        <v>53</v>
      </c>
      <c r="F25" s="133">
        <v>1</v>
      </c>
      <c r="G25" s="138">
        <v>1890</v>
      </c>
      <c r="H25" s="138">
        <v>1890</v>
      </c>
      <c r="I25" s="141"/>
    </row>
    <row r="26" spans="1:9">
      <c r="A26" s="133">
        <v>24</v>
      </c>
      <c r="B26" s="142" t="s">
        <v>406</v>
      </c>
      <c r="C26" s="142" t="s">
        <v>404</v>
      </c>
      <c r="D26" s="142" t="s">
        <v>407</v>
      </c>
      <c r="E26" s="133" t="s">
        <v>53</v>
      </c>
      <c r="F26" s="133">
        <v>1</v>
      </c>
      <c r="G26" s="138">
        <v>655</v>
      </c>
      <c r="H26" s="138">
        <v>655</v>
      </c>
      <c r="I26" s="141"/>
    </row>
    <row r="27" spans="1:9">
      <c r="A27" s="133">
        <v>25</v>
      </c>
      <c r="B27" s="142" t="s">
        <v>408</v>
      </c>
      <c r="C27" s="142" t="s">
        <v>402</v>
      </c>
      <c r="D27" s="142" t="s">
        <v>402</v>
      </c>
      <c r="E27" s="133" t="s">
        <v>409</v>
      </c>
      <c r="F27" s="133">
        <v>1</v>
      </c>
      <c r="G27" s="138">
        <v>1000</v>
      </c>
      <c r="H27" s="138">
        <v>1000</v>
      </c>
      <c r="I27" s="141"/>
    </row>
    <row r="28" spans="1:9">
      <c r="A28" s="133">
        <v>26</v>
      </c>
      <c r="B28" s="142" t="s">
        <v>410</v>
      </c>
      <c r="C28" s="142" t="s">
        <v>411</v>
      </c>
      <c r="D28" s="145">
        <v>70423</v>
      </c>
      <c r="E28" s="133" t="s">
        <v>41</v>
      </c>
      <c r="F28" s="133">
        <v>2</v>
      </c>
      <c r="G28" s="138">
        <v>485</v>
      </c>
      <c r="H28" s="138">
        <v>970</v>
      </c>
      <c r="I28" s="141"/>
    </row>
    <row r="29" spans="1:9">
      <c r="A29" s="133">
        <v>27</v>
      </c>
      <c r="B29" s="142" t="s">
        <v>412</v>
      </c>
      <c r="C29" s="142" t="s">
        <v>108</v>
      </c>
      <c r="D29" s="142" t="s">
        <v>413</v>
      </c>
      <c r="E29" s="133" t="s">
        <v>164</v>
      </c>
      <c r="F29" s="133">
        <v>15</v>
      </c>
      <c r="G29" s="138">
        <v>860</v>
      </c>
      <c r="H29" s="138">
        <v>12900</v>
      </c>
      <c r="I29" s="141"/>
    </row>
    <row r="30" spans="1:9">
      <c r="A30" s="133">
        <v>28</v>
      </c>
      <c r="B30" s="142" t="s">
        <v>414</v>
      </c>
      <c r="C30" s="142" t="s">
        <v>389</v>
      </c>
      <c r="D30" s="142" t="s">
        <v>415</v>
      </c>
      <c r="E30" s="133" t="s">
        <v>391</v>
      </c>
      <c r="F30" s="133">
        <v>600</v>
      </c>
      <c r="G30" s="138">
        <v>2.6</v>
      </c>
      <c r="H30" s="138">
        <v>1560</v>
      </c>
      <c r="I30" s="141"/>
    </row>
    <row r="31" spans="1:9" ht="24">
      <c r="A31" s="133">
        <v>29</v>
      </c>
      <c r="B31" s="142" t="s">
        <v>416</v>
      </c>
      <c r="C31" s="142" t="s">
        <v>417</v>
      </c>
      <c r="D31" s="142" t="s">
        <v>418</v>
      </c>
      <c r="E31" s="133" t="s">
        <v>103</v>
      </c>
      <c r="F31" s="133">
        <v>1</v>
      </c>
      <c r="G31" s="138">
        <v>20000</v>
      </c>
      <c r="H31" s="138">
        <v>20000</v>
      </c>
      <c r="I31" s="141"/>
    </row>
    <row r="32" spans="1:9">
      <c r="A32" s="133">
        <v>30</v>
      </c>
      <c r="B32" s="142" t="s">
        <v>419</v>
      </c>
      <c r="C32" s="142" t="s">
        <v>420</v>
      </c>
      <c r="D32" s="142" t="s">
        <v>421</v>
      </c>
      <c r="E32" s="133" t="s">
        <v>45</v>
      </c>
      <c r="F32" s="133">
        <v>1</v>
      </c>
      <c r="G32" s="138">
        <v>3850</v>
      </c>
      <c r="H32" s="138">
        <v>3850</v>
      </c>
      <c r="I32" s="141"/>
    </row>
    <row r="33" spans="1:9" ht="24">
      <c r="A33" s="133">
        <v>31</v>
      </c>
      <c r="B33" s="142" t="s">
        <v>422</v>
      </c>
      <c r="C33" s="142" t="s">
        <v>423</v>
      </c>
      <c r="D33" s="142" t="s">
        <v>424</v>
      </c>
      <c r="E33" s="133" t="s">
        <v>45</v>
      </c>
      <c r="F33" s="133">
        <v>2</v>
      </c>
      <c r="G33" s="138">
        <v>3200</v>
      </c>
      <c r="H33" s="138">
        <v>6400</v>
      </c>
      <c r="I33" s="141"/>
    </row>
    <row r="34" spans="1:9" ht="24">
      <c r="A34" s="133">
        <v>32</v>
      </c>
      <c r="B34" s="142" t="s">
        <v>425</v>
      </c>
      <c r="C34" s="142" t="s">
        <v>426</v>
      </c>
      <c r="D34" s="142" t="s">
        <v>427</v>
      </c>
      <c r="E34" s="133" t="s">
        <v>45</v>
      </c>
      <c r="F34" s="133">
        <v>4</v>
      </c>
      <c r="G34" s="138">
        <v>3450</v>
      </c>
      <c r="H34" s="138">
        <v>13800</v>
      </c>
      <c r="I34" s="141"/>
    </row>
    <row r="35" spans="1:9" ht="24">
      <c r="A35" s="133">
        <v>33</v>
      </c>
      <c r="B35" s="142" t="s">
        <v>428</v>
      </c>
      <c r="C35" s="142" t="s">
        <v>429</v>
      </c>
      <c r="D35" s="142" t="s">
        <v>430</v>
      </c>
      <c r="E35" s="133" t="s">
        <v>41</v>
      </c>
      <c r="F35" s="133">
        <v>18</v>
      </c>
      <c r="G35" s="138">
        <v>28</v>
      </c>
      <c r="H35" s="138">
        <v>504</v>
      </c>
      <c r="I35" s="141"/>
    </row>
    <row r="36" spans="1:9">
      <c r="A36" s="133"/>
      <c r="B36" s="142" t="s">
        <v>431</v>
      </c>
      <c r="C36" s="142" t="s">
        <v>67</v>
      </c>
      <c r="D36" s="142" t="s">
        <v>67</v>
      </c>
      <c r="E36" s="133" t="s">
        <v>103</v>
      </c>
      <c r="F36" s="133">
        <v>1</v>
      </c>
      <c r="G36" s="138">
        <v>33000</v>
      </c>
      <c r="H36" s="138">
        <v>33000</v>
      </c>
      <c r="I36" s="141"/>
    </row>
    <row r="37" spans="1:9">
      <c r="A37" s="133"/>
      <c r="B37" s="142" t="s">
        <v>432</v>
      </c>
      <c r="C37" s="142" t="s">
        <v>67</v>
      </c>
      <c r="D37" s="142" t="s">
        <v>67</v>
      </c>
      <c r="E37" s="133" t="s">
        <v>103</v>
      </c>
      <c r="F37" s="133">
        <v>1</v>
      </c>
      <c r="G37" s="138">
        <v>9500</v>
      </c>
      <c r="H37" s="138">
        <v>9500</v>
      </c>
      <c r="I37" s="141"/>
    </row>
    <row r="38" spans="1:9" ht="25.15" customHeight="1">
      <c r="A38" s="133">
        <v>34</v>
      </c>
      <c r="B38" s="146" t="s">
        <v>433</v>
      </c>
      <c r="C38" s="142" t="s">
        <v>434</v>
      </c>
      <c r="D38" s="142" t="s">
        <v>435</v>
      </c>
      <c r="E38" s="147" t="s">
        <v>436</v>
      </c>
      <c r="F38" s="147">
        <v>7.99</v>
      </c>
      <c r="G38" s="138">
        <v>2980</v>
      </c>
      <c r="H38" s="138">
        <v>23810.2</v>
      </c>
      <c r="I38" s="142" t="s">
        <v>437</v>
      </c>
    </row>
    <row r="39" spans="1:9">
      <c r="A39" s="133">
        <v>35</v>
      </c>
      <c r="B39" s="146" t="s">
        <v>438</v>
      </c>
      <c r="C39" s="142" t="s">
        <v>426</v>
      </c>
      <c r="D39" s="142" t="s">
        <v>439</v>
      </c>
      <c r="E39" s="147" t="s">
        <v>436</v>
      </c>
      <c r="F39" s="147">
        <v>7.99</v>
      </c>
      <c r="G39" s="138">
        <v>520</v>
      </c>
      <c r="H39" s="138">
        <v>4154.8</v>
      </c>
      <c r="I39" s="141"/>
    </row>
    <row r="40" spans="1:9" ht="51" customHeight="1">
      <c r="A40" s="133">
        <v>36</v>
      </c>
      <c r="B40" s="146" t="s">
        <v>440</v>
      </c>
      <c r="C40" s="142" t="s">
        <v>441</v>
      </c>
      <c r="D40" s="142" t="s">
        <v>442</v>
      </c>
      <c r="E40" s="147" t="s">
        <v>45</v>
      </c>
      <c r="F40" s="147">
        <v>1</v>
      </c>
      <c r="G40" s="138">
        <v>3800</v>
      </c>
      <c r="H40" s="138">
        <v>3800</v>
      </c>
      <c r="I40" s="141"/>
    </row>
    <row r="41" spans="1:9">
      <c r="A41" s="133">
        <v>37</v>
      </c>
      <c r="B41" s="148" t="s">
        <v>443</v>
      </c>
      <c r="C41" s="142" t="s">
        <v>426</v>
      </c>
      <c r="D41" s="142" t="s">
        <v>444</v>
      </c>
      <c r="E41" s="147" t="s">
        <v>41</v>
      </c>
      <c r="F41" s="147">
        <v>1</v>
      </c>
      <c r="G41" s="138">
        <v>1355</v>
      </c>
      <c r="H41" s="138">
        <v>1355</v>
      </c>
      <c r="I41" s="141"/>
    </row>
    <row r="42" spans="1:9">
      <c r="A42" s="133">
        <v>38</v>
      </c>
      <c r="B42" s="148" t="s">
        <v>445</v>
      </c>
      <c r="C42" s="142" t="s">
        <v>446</v>
      </c>
      <c r="D42" s="142" t="s">
        <v>447</v>
      </c>
      <c r="E42" s="147" t="s">
        <v>41</v>
      </c>
      <c r="F42" s="147">
        <v>1</v>
      </c>
      <c r="G42" s="138">
        <v>3500</v>
      </c>
      <c r="H42" s="138">
        <v>3500</v>
      </c>
      <c r="I42" s="141"/>
    </row>
    <row r="43" spans="1:9">
      <c r="A43" s="133">
        <v>39</v>
      </c>
      <c r="B43" s="148" t="s">
        <v>448</v>
      </c>
      <c r="C43" s="142" t="s">
        <v>446</v>
      </c>
      <c r="D43" s="142" t="s">
        <v>449</v>
      </c>
      <c r="E43" s="147" t="s">
        <v>41</v>
      </c>
      <c r="F43" s="147">
        <v>1</v>
      </c>
      <c r="G43" s="138">
        <v>7500</v>
      </c>
      <c r="H43" s="138">
        <v>7500</v>
      </c>
      <c r="I43" s="141"/>
    </row>
    <row r="44" spans="1:9">
      <c r="A44" s="133">
        <v>40</v>
      </c>
      <c r="B44" s="149" t="s">
        <v>450</v>
      </c>
      <c r="C44" s="200" t="s">
        <v>426</v>
      </c>
      <c r="D44" s="200"/>
      <c r="E44" s="147" t="s">
        <v>436</v>
      </c>
      <c r="F44" s="147">
        <v>7.99</v>
      </c>
      <c r="G44" s="138">
        <v>50</v>
      </c>
      <c r="H44" s="138">
        <v>399.5</v>
      </c>
      <c r="I44" s="141"/>
    </row>
    <row r="45" spans="1:9" ht="24">
      <c r="A45" s="133">
        <v>41</v>
      </c>
      <c r="B45" s="149" t="s">
        <v>451</v>
      </c>
      <c r="C45" s="200" t="s">
        <v>426</v>
      </c>
      <c r="D45" s="200"/>
      <c r="E45" s="147" t="s">
        <v>436</v>
      </c>
      <c r="F45" s="147">
        <v>7.99</v>
      </c>
      <c r="G45" s="138">
        <v>750</v>
      </c>
      <c r="H45" s="138">
        <v>5992.5</v>
      </c>
      <c r="I45" s="142" t="s">
        <v>452</v>
      </c>
    </row>
    <row r="46" spans="1:9">
      <c r="A46" s="133">
        <v>42</v>
      </c>
      <c r="B46" s="146" t="s">
        <v>453</v>
      </c>
      <c r="C46" s="195" t="s">
        <v>454</v>
      </c>
      <c r="D46" s="195"/>
      <c r="E46" s="147" t="s">
        <v>103</v>
      </c>
      <c r="F46" s="147">
        <v>1</v>
      </c>
      <c r="G46" s="138">
        <v>5500</v>
      </c>
      <c r="H46" s="138">
        <v>5500</v>
      </c>
      <c r="I46" s="141"/>
    </row>
    <row r="47" spans="1:9" ht="48">
      <c r="A47" s="133">
        <v>43</v>
      </c>
      <c r="B47" s="146" t="s">
        <v>455</v>
      </c>
      <c r="C47" s="142" t="s">
        <v>434</v>
      </c>
      <c r="D47" s="142" t="s">
        <v>435</v>
      </c>
      <c r="E47" s="147" t="s">
        <v>436</v>
      </c>
      <c r="F47" s="147">
        <v>20.28</v>
      </c>
      <c r="G47" s="138">
        <v>2980</v>
      </c>
      <c r="H47" s="138">
        <v>60434.400000000001</v>
      </c>
      <c r="I47" s="142" t="s">
        <v>456</v>
      </c>
    </row>
    <row r="48" spans="1:9">
      <c r="A48" s="133">
        <v>44</v>
      </c>
      <c r="B48" s="146" t="s">
        <v>438</v>
      </c>
      <c r="C48" s="142" t="s">
        <v>426</v>
      </c>
      <c r="D48" s="142" t="s">
        <v>439</v>
      </c>
      <c r="E48" s="147" t="s">
        <v>436</v>
      </c>
      <c r="F48" s="147">
        <v>20.28</v>
      </c>
      <c r="G48" s="138">
        <v>520</v>
      </c>
      <c r="H48" s="138">
        <v>10545.6</v>
      </c>
      <c r="I48" s="141"/>
    </row>
    <row r="49" spans="1:9" ht="83.1" customHeight="1">
      <c r="A49" s="133">
        <v>45</v>
      </c>
      <c r="B49" s="146" t="s">
        <v>440</v>
      </c>
      <c r="C49" s="142" t="s">
        <v>441</v>
      </c>
      <c r="D49" s="142" t="s">
        <v>457</v>
      </c>
      <c r="E49" s="147" t="s">
        <v>45</v>
      </c>
      <c r="F49" s="147">
        <v>1</v>
      </c>
      <c r="G49" s="138">
        <v>5500</v>
      </c>
      <c r="H49" s="138">
        <v>5500</v>
      </c>
      <c r="I49" s="141"/>
    </row>
    <row r="50" spans="1:9">
      <c r="A50" s="133">
        <v>46</v>
      </c>
      <c r="B50" s="148" t="s">
        <v>443</v>
      </c>
      <c r="C50" s="142" t="s">
        <v>426</v>
      </c>
      <c r="D50" s="142" t="s">
        <v>444</v>
      </c>
      <c r="E50" s="147" t="s">
        <v>41</v>
      </c>
      <c r="F50" s="147">
        <v>1</v>
      </c>
      <c r="G50" s="138">
        <v>1355</v>
      </c>
      <c r="H50" s="138">
        <v>1355</v>
      </c>
      <c r="I50" s="141"/>
    </row>
    <row r="51" spans="1:9">
      <c r="A51" s="133">
        <v>47</v>
      </c>
      <c r="B51" s="148" t="s">
        <v>445</v>
      </c>
      <c r="C51" s="142" t="s">
        <v>458</v>
      </c>
      <c r="D51" s="142" t="s">
        <v>447</v>
      </c>
      <c r="E51" s="147" t="s">
        <v>41</v>
      </c>
      <c r="F51" s="147">
        <v>1</v>
      </c>
      <c r="G51" s="138">
        <v>3500</v>
      </c>
      <c r="H51" s="138">
        <v>3500</v>
      </c>
      <c r="I51" s="141"/>
    </row>
    <row r="52" spans="1:9">
      <c r="A52" s="133">
        <v>48</v>
      </c>
      <c r="B52" s="148" t="s">
        <v>459</v>
      </c>
      <c r="C52" s="142" t="s">
        <v>426</v>
      </c>
      <c r="D52" s="142" t="s">
        <v>449</v>
      </c>
      <c r="E52" s="147" t="s">
        <v>41</v>
      </c>
      <c r="F52" s="147">
        <v>1</v>
      </c>
      <c r="G52" s="138">
        <v>7500</v>
      </c>
      <c r="H52" s="138">
        <v>7500</v>
      </c>
      <c r="I52" s="141"/>
    </row>
    <row r="53" spans="1:9">
      <c r="A53" s="133">
        <v>49</v>
      </c>
      <c r="B53" s="149" t="s">
        <v>450</v>
      </c>
      <c r="C53" s="195" t="s">
        <v>426</v>
      </c>
      <c r="D53" s="195"/>
      <c r="E53" s="147" t="s">
        <v>436</v>
      </c>
      <c r="F53" s="147">
        <v>20.28</v>
      </c>
      <c r="G53" s="138">
        <v>50</v>
      </c>
      <c r="H53" s="138">
        <v>1014</v>
      </c>
      <c r="I53" s="141"/>
    </row>
    <row r="54" spans="1:9" ht="24">
      <c r="A54" s="133">
        <v>50</v>
      </c>
      <c r="B54" s="149" t="s">
        <v>451</v>
      </c>
      <c r="C54" s="195" t="s">
        <v>426</v>
      </c>
      <c r="D54" s="195"/>
      <c r="E54" s="147" t="s">
        <v>436</v>
      </c>
      <c r="F54" s="147">
        <v>20.28</v>
      </c>
      <c r="G54" s="138">
        <v>750</v>
      </c>
      <c r="H54" s="138">
        <v>15210</v>
      </c>
      <c r="I54" s="142" t="s">
        <v>452</v>
      </c>
    </row>
    <row r="55" spans="1:9">
      <c r="A55" s="133">
        <v>51</v>
      </c>
      <c r="B55" s="146" t="s">
        <v>453</v>
      </c>
      <c r="C55" s="195" t="s">
        <v>454</v>
      </c>
      <c r="D55" s="195"/>
      <c r="E55" s="147" t="s">
        <v>103</v>
      </c>
      <c r="F55" s="147">
        <v>1</v>
      </c>
      <c r="G55" s="138">
        <v>14500</v>
      </c>
      <c r="H55" s="138">
        <v>14500</v>
      </c>
      <c r="I55" s="141"/>
    </row>
    <row r="56" spans="1:9" ht="28.15" customHeight="1">
      <c r="A56" s="196" t="s">
        <v>310</v>
      </c>
      <c r="B56" s="197"/>
      <c r="C56" s="197"/>
      <c r="D56" s="198"/>
      <c r="E56" s="150"/>
      <c r="F56" s="150"/>
      <c r="G56" s="150"/>
      <c r="H56" s="150">
        <f>SUM(H3:H55)</f>
        <v>561380</v>
      </c>
    </row>
  </sheetData>
  <mergeCells count="8">
    <mergeCell ref="C55:D55"/>
    <mergeCell ref="A56:D56"/>
    <mergeCell ref="A1:I1"/>
    <mergeCell ref="C44:D44"/>
    <mergeCell ref="C45:D45"/>
    <mergeCell ref="C46:D46"/>
    <mergeCell ref="C53:D53"/>
    <mergeCell ref="C54:D54"/>
  </mergeCells>
  <phoneticPr fontId="43" type="noConversion"/>
  <pageMargins left="0.75" right="0.75" top="1" bottom="1" header="0.5" footer="0.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6"/>
  <sheetViews>
    <sheetView workbookViewId="0">
      <selection activeCell="I2" sqref="I1:K1048576"/>
    </sheetView>
  </sheetViews>
  <sheetFormatPr defaultColWidth="9" defaultRowHeight="25.5" customHeight="1"/>
  <cols>
    <col min="1" max="1" width="5.125" style="21" customWidth="1"/>
    <col min="2" max="2" width="17.875" style="111" customWidth="1"/>
    <col min="3" max="3" width="19.75" style="111" customWidth="1"/>
    <col min="4" max="4" width="8.875" style="111" customWidth="1"/>
    <col min="5" max="5" width="6.875" style="21" customWidth="1"/>
    <col min="6" max="6" width="7.25" style="21" customWidth="1"/>
    <col min="7" max="7" width="12.125" style="112" customWidth="1"/>
    <col min="8" max="8" width="11.375" style="112" customWidth="1"/>
    <col min="9" max="23" width="9" style="21"/>
  </cols>
  <sheetData>
    <row r="1" spans="1:10" s="107" customFormat="1" ht="27" customHeight="1">
      <c r="A1" s="154" t="s">
        <v>10</v>
      </c>
      <c r="B1" s="155"/>
      <c r="C1" s="155"/>
      <c r="D1" s="155"/>
      <c r="E1" s="155"/>
      <c r="F1" s="155"/>
      <c r="G1" s="155"/>
      <c r="H1" s="155"/>
    </row>
    <row r="2" spans="1:10" s="108" customFormat="1" ht="25.5" customHeight="1">
      <c r="A2" s="83" t="s">
        <v>0</v>
      </c>
      <c r="B2" s="53" t="s">
        <v>31</v>
      </c>
      <c r="C2" s="53" t="s">
        <v>32</v>
      </c>
      <c r="D2" s="53" t="s">
        <v>33</v>
      </c>
      <c r="E2" s="53" t="s">
        <v>34</v>
      </c>
      <c r="F2" s="53" t="s">
        <v>35</v>
      </c>
      <c r="G2" s="53" t="s">
        <v>36</v>
      </c>
      <c r="H2" s="53" t="s">
        <v>37</v>
      </c>
    </row>
    <row r="3" spans="1:10" s="21" customFormat="1" ht="33">
      <c r="A3" s="102">
        <v>1</v>
      </c>
      <c r="B3" s="39" t="s">
        <v>38</v>
      </c>
      <c r="C3" s="39" t="s">
        <v>39</v>
      </c>
      <c r="D3" s="40" t="s">
        <v>40</v>
      </c>
      <c r="E3" s="40" t="s">
        <v>41</v>
      </c>
      <c r="F3" s="40">
        <v>1</v>
      </c>
      <c r="G3" s="103">
        <v>8000</v>
      </c>
      <c r="H3" s="103">
        <f t="shared" ref="H3:H12" si="0">(G3)*F3</f>
        <v>8000</v>
      </c>
    </row>
    <row r="4" spans="1:10" s="21" customFormat="1" ht="33">
      <c r="A4" s="102">
        <v>2</v>
      </c>
      <c r="B4" s="39" t="s">
        <v>42</v>
      </c>
      <c r="C4" s="39" t="s">
        <v>43</v>
      </c>
      <c r="D4" s="40" t="s">
        <v>40</v>
      </c>
      <c r="E4" s="40" t="s">
        <v>41</v>
      </c>
      <c r="F4" s="40">
        <v>1</v>
      </c>
      <c r="G4" s="103">
        <v>5000</v>
      </c>
      <c r="H4" s="103">
        <f t="shared" si="0"/>
        <v>5000</v>
      </c>
    </row>
    <row r="5" spans="1:10" s="21" customFormat="1" ht="16.5">
      <c r="A5" s="102">
        <v>3</v>
      </c>
      <c r="B5" s="39" t="s">
        <v>44</v>
      </c>
      <c r="C5" s="39"/>
      <c r="D5" s="40"/>
      <c r="E5" s="40" t="s">
        <v>45</v>
      </c>
      <c r="F5" s="40">
        <v>1</v>
      </c>
      <c r="G5" s="103">
        <v>15800</v>
      </c>
      <c r="H5" s="103">
        <f t="shared" si="0"/>
        <v>15800</v>
      </c>
    </row>
    <row r="6" spans="1:10" s="21" customFormat="1" ht="16.5">
      <c r="A6" s="102">
        <v>5</v>
      </c>
      <c r="B6" s="39" t="s">
        <v>46</v>
      </c>
      <c r="C6" s="39" t="s">
        <v>47</v>
      </c>
      <c r="D6" s="40" t="s">
        <v>349</v>
      </c>
      <c r="E6" s="40" t="s">
        <v>45</v>
      </c>
      <c r="F6" s="40">
        <v>1</v>
      </c>
      <c r="G6" s="103">
        <v>6000</v>
      </c>
      <c r="H6" s="103">
        <f t="shared" si="0"/>
        <v>6000</v>
      </c>
    </row>
    <row r="7" spans="1:10" s="21" customFormat="1" ht="16.5">
      <c r="A7" s="102">
        <v>6</v>
      </c>
      <c r="B7" s="39" t="s">
        <v>48</v>
      </c>
      <c r="C7" s="39" t="s">
        <v>49</v>
      </c>
      <c r="D7" s="40" t="s">
        <v>349</v>
      </c>
      <c r="E7" s="40" t="s">
        <v>45</v>
      </c>
      <c r="F7" s="40">
        <v>4</v>
      </c>
      <c r="G7" s="103">
        <v>7500</v>
      </c>
      <c r="H7" s="103">
        <f t="shared" si="0"/>
        <v>30000</v>
      </c>
    </row>
    <row r="8" spans="1:10" s="21" customFormat="1" ht="16.5">
      <c r="A8" s="102">
        <v>7</v>
      </c>
      <c r="B8" s="39" t="s">
        <v>50</v>
      </c>
      <c r="C8" s="39" t="s">
        <v>51</v>
      </c>
      <c r="D8" s="40" t="s">
        <v>349</v>
      </c>
      <c r="E8" s="40" t="s">
        <v>45</v>
      </c>
      <c r="F8" s="40">
        <v>2</v>
      </c>
      <c r="G8" s="103">
        <v>8500</v>
      </c>
      <c r="H8" s="103">
        <f t="shared" si="0"/>
        <v>17000</v>
      </c>
    </row>
    <row r="9" spans="1:10" s="21" customFormat="1" ht="16.5">
      <c r="A9" s="102">
        <v>8</v>
      </c>
      <c r="B9" s="39" t="s">
        <v>52</v>
      </c>
      <c r="C9" s="39"/>
      <c r="D9" s="40" t="s">
        <v>66</v>
      </c>
      <c r="E9" s="40" t="s">
        <v>53</v>
      </c>
      <c r="F9" s="40">
        <v>4</v>
      </c>
      <c r="G9" s="103">
        <v>1200</v>
      </c>
      <c r="H9" s="103">
        <f t="shared" si="0"/>
        <v>4800</v>
      </c>
    </row>
    <row r="10" spans="1:10" s="21" customFormat="1" ht="16.5">
      <c r="A10" s="102">
        <v>8</v>
      </c>
      <c r="B10" s="39" t="s">
        <v>54</v>
      </c>
      <c r="C10" s="39"/>
      <c r="D10" s="40" t="s">
        <v>66</v>
      </c>
      <c r="E10" s="40" t="s">
        <v>53</v>
      </c>
      <c r="F10" s="40">
        <v>4</v>
      </c>
      <c r="G10" s="103">
        <v>750</v>
      </c>
      <c r="H10" s="103">
        <f t="shared" si="0"/>
        <v>3000</v>
      </c>
    </row>
    <row r="11" spans="1:10" s="21" customFormat="1" ht="16.5">
      <c r="A11" s="102">
        <v>8</v>
      </c>
      <c r="B11" s="39" t="s">
        <v>55</v>
      </c>
      <c r="C11" s="39"/>
      <c r="D11" s="40" t="s">
        <v>40</v>
      </c>
      <c r="E11" s="40" t="s">
        <v>53</v>
      </c>
      <c r="F11" s="40">
        <v>1</v>
      </c>
      <c r="G11" s="103">
        <v>500</v>
      </c>
      <c r="H11" s="103">
        <f t="shared" si="0"/>
        <v>500</v>
      </c>
    </row>
    <row r="12" spans="1:10" s="21" customFormat="1" ht="16.5">
      <c r="A12" s="102">
        <v>9</v>
      </c>
      <c r="B12" s="39" t="s">
        <v>56</v>
      </c>
      <c r="C12" s="39"/>
      <c r="D12" s="40" t="s">
        <v>40</v>
      </c>
      <c r="E12" s="40" t="s">
        <v>53</v>
      </c>
      <c r="F12" s="40">
        <v>300</v>
      </c>
      <c r="G12" s="103">
        <v>35</v>
      </c>
      <c r="H12" s="103">
        <f t="shared" si="0"/>
        <v>10500</v>
      </c>
      <c r="J12" s="49"/>
    </row>
    <row r="13" spans="1:10" s="21" customFormat="1" ht="33">
      <c r="A13" s="102">
        <v>10</v>
      </c>
      <c r="B13" s="39" t="s">
        <v>57</v>
      </c>
      <c r="C13" s="39" t="s">
        <v>58</v>
      </c>
      <c r="D13" s="40" t="s">
        <v>40</v>
      </c>
      <c r="E13" s="40" t="s">
        <v>45</v>
      </c>
      <c r="F13" s="40">
        <v>1</v>
      </c>
      <c r="G13" s="103">
        <v>15800</v>
      </c>
      <c r="H13" s="103">
        <f>F13*G13</f>
        <v>15800</v>
      </c>
    </row>
    <row r="14" spans="1:10" s="109" customFormat="1" ht="18.75">
      <c r="A14" s="102">
        <v>11</v>
      </c>
      <c r="B14" s="39" t="s">
        <v>59</v>
      </c>
      <c r="C14" s="113"/>
      <c r="D14" s="40" t="s">
        <v>40</v>
      </c>
      <c r="E14" s="40"/>
      <c r="F14" s="40">
        <v>1</v>
      </c>
      <c r="G14" s="103">
        <v>3600</v>
      </c>
      <c r="H14" s="103">
        <f>F14*G14</f>
        <v>3600</v>
      </c>
    </row>
    <row r="15" spans="1:10" s="109" customFormat="1" ht="18.75">
      <c r="A15" s="102">
        <v>12</v>
      </c>
      <c r="B15" s="129" t="s">
        <v>348</v>
      </c>
      <c r="C15" s="113"/>
      <c r="D15" s="40"/>
      <c r="E15" s="40"/>
      <c r="F15" s="40"/>
      <c r="G15" s="103">
        <v>0</v>
      </c>
      <c r="H15" s="103">
        <v>0</v>
      </c>
    </row>
    <row r="16" spans="1:10" s="110" customFormat="1" ht="25.5" customHeight="1">
      <c r="A16" s="156" t="s">
        <v>60</v>
      </c>
      <c r="B16" s="157"/>
      <c r="C16" s="157"/>
      <c r="D16" s="157"/>
      <c r="E16" s="157"/>
      <c r="F16" s="104"/>
      <c r="G16" s="105"/>
      <c r="H16" s="105">
        <f>SUM(H3:H14)</f>
        <v>120000</v>
      </c>
    </row>
  </sheetData>
  <mergeCells count="2">
    <mergeCell ref="A1:H1"/>
    <mergeCell ref="A16:E16"/>
  </mergeCells>
  <phoneticPr fontId="43" type="noConversion"/>
  <hyperlinks>
    <hyperlink ref="A2" location="'总表'!A1" display="序号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36"/>
  <sheetViews>
    <sheetView workbookViewId="0">
      <pane xSplit="1" ySplit="2" topLeftCell="B3" activePane="bottomRight" state="frozen"/>
      <selection pane="topRight"/>
      <selection pane="bottomLeft"/>
      <selection pane="bottomRight" activeCell="J2" sqref="J1:L1048576"/>
    </sheetView>
  </sheetViews>
  <sheetFormatPr defaultColWidth="9" defaultRowHeight="12"/>
  <cols>
    <col min="1" max="1" width="8.125" style="42" customWidth="1"/>
    <col min="2" max="2" width="6.625" style="45" customWidth="1"/>
    <col min="3" max="3" width="19.25" style="42" customWidth="1"/>
    <col min="4" max="4" width="8.375" style="42" customWidth="1"/>
    <col min="5" max="5" width="23.375" style="42" customWidth="1"/>
    <col min="6" max="7" width="6" style="45" customWidth="1"/>
    <col min="8" max="8" width="9" style="45"/>
    <col min="9" max="16384" width="9" style="42"/>
  </cols>
  <sheetData>
    <row r="1" spans="1:9" ht="20.25">
      <c r="A1" s="158" t="s">
        <v>70</v>
      </c>
      <c r="B1" s="158"/>
      <c r="C1" s="158"/>
      <c r="D1" s="158"/>
      <c r="E1" s="158"/>
      <c r="F1" s="158"/>
      <c r="G1" s="158"/>
      <c r="H1" s="158"/>
      <c r="I1" s="158"/>
    </row>
    <row r="2" spans="1:9" ht="24" customHeight="1">
      <c r="A2" s="90" t="s">
        <v>71</v>
      </c>
      <c r="B2" s="91" t="s">
        <v>0</v>
      </c>
      <c r="C2" s="90" t="s">
        <v>31</v>
      </c>
      <c r="D2" s="90" t="s">
        <v>33</v>
      </c>
      <c r="E2" s="90" t="s">
        <v>72</v>
      </c>
      <c r="F2" s="90" t="s">
        <v>35</v>
      </c>
      <c r="G2" s="90" t="s">
        <v>34</v>
      </c>
      <c r="H2" s="90" t="s">
        <v>62</v>
      </c>
      <c r="I2" s="90" t="s">
        <v>63</v>
      </c>
    </row>
    <row r="3" spans="1:9" ht="13.5">
      <c r="A3" s="162" t="s">
        <v>73</v>
      </c>
      <c r="B3" s="159" t="s">
        <v>74</v>
      </c>
      <c r="C3" s="159"/>
      <c r="D3" s="159"/>
      <c r="E3" s="159"/>
      <c r="F3" s="159"/>
      <c r="G3" s="159"/>
      <c r="H3" s="159"/>
      <c r="I3" s="159"/>
    </row>
    <row r="4" spans="1:9">
      <c r="A4" s="163"/>
      <c r="B4" s="43">
        <v>1</v>
      </c>
      <c r="C4" s="81" t="s">
        <v>75</v>
      </c>
      <c r="D4" s="43" t="s">
        <v>76</v>
      </c>
      <c r="E4" s="81" t="s">
        <v>77</v>
      </c>
      <c r="F4" s="43">
        <v>1</v>
      </c>
      <c r="G4" s="43" t="s">
        <v>41</v>
      </c>
      <c r="H4" s="81">
        <v>10000</v>
      </c>
      <c r="I4" s="81">
        <f t="shared" ref="I4:I20" si="0">F4*H4</f>
        <v>10000</v>
      </c>
    </row>
    <row r="5" spans="1:9">
      <c r="A5" s="163"/>
      <c r="B5" s="43">
        <v>2</v>
      </c>
      <c r="C5" s="92" t="s">
        <v>78</v>
      </c>
      <c r="D5" s="43" t="s">
        <v>76</v>
      </c>
      <c r="E5" s="82" t="s">
        <v>79</v>
      </c>
      <c r="F5" s="43">
        <v>1</v>
      </c>
      <c r="G5" s="43" t="s">
        <v>41</v>
      </c>
      <c r="H5" s="81">
        <v>3000</v>
      </c>
      <c r="I5" s="81">
        <f t="shared" si="0"/>
        <v>3000</v>
      </c>
    </row>
    <row r="6" spans="1:9">
      <c r="A6" s="163"/>
      <c r="B6" s="160" t="s">
        <v>80</v>
      </c>
      <c r="C6" s="160"/>
      <c r="D6" s="160"/>
      <c r="E6" s="160"/>
      <c r="F6" s="160"/>
      <c r="G6" s="160"/>
      <c r="H6" s="93"/>
      <c r="I6" s="94">
        <f>SUM(I4:I5)</f>
        <v>13000</v>
      </c>
    </row>
    <row r="7" spans="1:9" ht="13.5">
      <c r="A7" s="163"/>
      <c r="B7" s="159" t="s">
        <v>81</v>
      </c>
      <c r="C7" s="159"/>
      <c r="D7" s="159"/>
      <c r="E7" s="159"/>
      <c r="F7" s="159"/>
      <c r="G7" s="159"/>
      <c r="H7" s="159"/>
      <c r="I7" s="159"/>
    </row>
    <row r="8" spans="1:9">
      <c r="A8" s="163"/>
      <c r="B8" s="43">
        <v>1</v>
      </c>
      <c r="C8" s="81" t="s">
        <v>82</v>
      </c>
      <c r="D8" s="43" t="s">
        <v>83</v>
      </c>
      <c r="E8" s="82" t="s">
        <v>84</v>
      </c>
      <c r="F8" s="43">
        <v>1</v>
      </c>
      <c r="G8" s="43" t="s">
        <v>45</v>
      </c>
      <c r="H8" s="81">
        <v>18500</v>
      </c>
      <c r="I8" s="81">
        <f t="shared" si="0"/>
        <v>18500</v>
      </c>
    </row>
    <row r="9" spans="1:9">
      <c r="A9" s="163"/>
      <c r="B9" s="43">
        <v>2</v>
      </c>
      <c r="C9" s="81" t="s">
        <v>85</v>
      </c>
      <c r="D9" s="43" t="s">
        <v>83</v>
      </c>
      <c r="E9" s="82" t="s">
        <v>86</v>
      </c>
      <c r="F9" s="43">
        <v>1</v>
      </c>
      <c r="G9" s="43" t="s">
        <v>45</v>
      </c>
      <c r="H9" s="81">
        <v>4500</v>
      </c>
      <c r="I9" s="81">
        <f t="shared" si="0"/>
        <v>4500</v>
      </c>
    </row>
    <row r="10" spans="1:9">
      <c r="A10" s="163"/>
      <c r="B10" s="43">
        <v>3</v>
      </c>
      <c r="C10" s="81" t="s">
        <v>87</v>
      </c>
      <c r="D10" s="43" t="s">
        <v>76</v>
      </c>
      <c r="E10" s="81" t="s">
        <v>67</v>
      </c>
      <c r="F10" s="43">
        <v>20</v>
      </c>
      <c r="G10" s="43" t="s">
        <v>45</v>
      </c>
      <c r="H10" s="81">
        <v>4000</v>
      </c>
      <c r="I10" s="81">
        <f t="shared" si="0"/>
        <v>80000</v>
      </c>
    </row>
    <row r="11" spans="1:9">
      <c r="A11" s="163"/>
      <c r="B11" s="43">
        <v>4</v>
      </c>
      <c r="C11" s="81" t="s">
        <v>52</v>
      </c>
      <c r="D11" s="43" t="s">
        <v>66</v>
      </c>
      <c r="E11" s="81" t="s">
        <v>65</v>
      </c>
      <c r="F11" s="43">
        <v>20</v>
      </c>
      <c r="G11" s="43" t="s">
        <v>45</v>
      </c>
      <c r="H11" s="81">
        <v>1350</v>
      </c>
      <c r="I11" s="81">
        <f t="shared" si="0"/>
        <v>27000</v>
      </c>
    </row>
    <row r="12" spans="1:9">
      <c r="A12" s="163"/>
      <c r="B12" s="43">
        <v>5</v>
      </c>
      <c r="C12" s="81" t="s">
        <v>88</v>
      </c>
      <c r="D12" s="43" t="s">
        <v>76</v>
      </c>
      <c r="E12" s="81" t="s">
        <v>89</v>
      </c>
      <c r="F12" s="43">
        <v>2</v>
      </c>
      <c r="G12" s="43" t="s">
        <v>45</v>
      </c>
      <c r="H12" s="81">
        <v>6000</v>
      </c>
      <c r="I12" s="81">
        <f t="shared" si="0"/>
        <v>12000</v>
      </c>
    </row>
    <row r="13" spans="1:9">
      <c r="A13" s="163"/>
      <c r="B13" s="43">
        <v>6</v>
      </c>
      <c r="C13" s="81" t="s">
        <v>90</v>
      </c>
      <c r="D13" s="43" t="s">
        <v>76</v>
      </c>
      <c r="E13" s="82" t="s">
        <v>91</v>
      </c>
      <c r="F13" s="43">
        <v>1</v>
      </c>
      <c r="G13" s="43" t="s">
        <v>45</v>
      </c>
      <c r="H13" s="81">
        <v>4500</v>
      </c>
      <c r="I13" s="81">
        <f t="shared" si="0"/>
        <v>4500</v>
      </c>
    </row>
    <row r="14" spans="1:9">
      <c r="A14" s="163"/>
      <c r="B14" s="43">
        <v>7</v>
      </c>
      <c r="C14" s="81" t="s">
        <v>92</v>
      </c>
      <c r="D14" s="43" t="s">
        <v>76</v>
      </c>
      <c r="E14" s="82" t="s">
        <v>93</v>
      </c>
      <c r="F14" s="43">
        <v>500</v>
      </c>
      <c r="G14" s="43" t="s">
        <v>53</v>
      </c>
      <c r="H14" s="81">
        <v>30</v>
      </c>
      <c r="I14" s="81">
        <f t="shared" si="0"/>
        <v>15000</v>
      </c>
    </row>
    <row r="15" spans="1:9">
      <c r="A15" s="163"/>
      <c r="B15" s="43">
        <v>8</v>
      </c>
      <c r="C15" s="81" t="s">
        <v>94</v>
      </c>
      <c r="D15" s="43" t="s">
        <v>76</v>
      </c>
      <c r="E15" s="81" t="s">
        <v>95</v>
      </c>
      <c r="F15" s="43">
        <v>16</v>
      </c>
      <c r="G15" s="43" t="s">
        <v>45</v>
      </c>
      <c r="H15" s="81">
        <v>600</v>
      </c>
      <c r="I15" s="81">
        <f t="shared" si="0"/>
        <v>9600</v>
      </c>
    </row>
    <row r="16" spans="1:9">
      <c r="A16" s="163"/>
      <c r="B16" s="43">
        <v>9</v>
      </c>
      <c r="C16" s="81" t="s">
        <v>90</v>
      </c>
      <c r="D16" s="43" t="s">
        <v>76</v>
      </c>
      <c r="E16" s="82" t="s">
        <v>96</v>
      </c>
      <c r="F16" s="43">
        <v>11</v>
      </c>
      <c r="G16" s="43" t="s">
        <v>45</v>
      </c>
      <c r="H16" s="81">
        <v>2500</v>
      </c>
      <c r="I16" s="81">
        <f t="shared" si="0"/>
        <v>27500</v>
      </c>
    </row>
    <row r="17" spans="1:9">
      <c r="A17" s="163"/>
      <c r="B17" s="43">
        <v>10</v>
      </c>
      <c r="C17" s="95" t="s">
        <v>88</v>
      </c>
      <c r="D17" s="43" t="s">
        <v>76</v>
      </c>
      <c r="E17" s="82" t="s">
        <v>97</v>
      </c>
      <c r="F17" s="43">
        <v>14</v>
      </c>
      <c r="G17" s="43" t="s">
        <v>45</v>
      </c>
      <c r="H17" s="81">
        <v>5500</v>
      </c>
      <c r="I17" s="81">
        <f t="shared" si="0"/>
        <v>77000</v>
      </c>
    </row>
    <row r="18" spans="1:9">
      <c r="A18" s="163"/>
      <c r="B18" s="43">
        <v>11</v>
      </c>
      <c r="C18" s="81" t="s">
        <v>98</v>
      </c>
      <c r="D18" s="43" t="s">
        <v>76</v>
      </c>
      <c r="E18" s="81"/>
      <c r="F18" s="43">
        <v>1</v>
      </c>
      <c r="G18" s="43" t="s">
        <v>45</v>
      </c>
      <c r="H18" s="81">
        <v>2350</v>
      </c>
      <c r="I18" s="81">
        <f t="shared" si="0"/>
        <v>2350</v>
      </c>
    </row>
    <row r="19" spans="1:9">
      <c r="A19" s="163"/>
      <c r="B19" s="43">
        <v>12</v>
      </c>
      <c r="C19" s="81" t="s">
        <v>99</v>
      </c>
      <c r="D19" s="43" t="s">
        <v>76</v>
      </c>
      <c r="E19" s="81"/>
      <c r="F19" s="43">
        <v>1</v>
      </c>
      <c r="G19" s="43" t="s">
        <v>45</v>
      </c>
      <c r="H19" s="81">
        <v>300</v>
      </c>
      <c r="I19" s="81">
        <f t="shared" si="0"/>
        <v>300</v>
      </c>
    </row>
    <row r="20" spans="1:9">
      <c r="A20" s="163"/>
      <c r="B20" s="43">
        <v>13</v>
      </c>
      <c r="C20" s="81" t="s">
        <v>59</v>
      </c>
      <c r="D20" s="43"/>
      <c r="E20" s="81"/>
      <c r="F20" s="43">
        <v>10</v>
      </c>
      <c r="G20" s="43" t="s">
        <v>100</v>
      </c>
      <c r="H20" s="81">
        <v>1200</v>
      </c>
      <c r="I20" s="81">
        <f t="shared" si="0"/>
        <v>12000</v>
      </c>
    </row>
    <row r="21" spans="1:9">
      <c r="A21" s="163"/>
      <c r="B21" s="160" t="s">
        <v>80</v>
      </c>
      <c r="C21" s="160"/>
      <c r="D21" s="160"/>
      <c r="E21" s="160"/>
      <c r="F21" s="160"/>
      <c r="G21" s="160"/>
      <c r="H21" s="94"/>
      <c r="I21" s="94">
        <f>SUM(I8:I20)</f>
        <v>290250</v>
      </c>
    </row>
    <row r="22" spans="1:9" ht="13.5">
      <c r="A22" s="163"/>
      <c r="B22" s="159" t="s">
        <v>101</v>
      </c>
      <c r="C22" s="159"/>
      <c r="D22" s="159"/>
      <c r="E22" s="159"/>
      <c r="F22" s="159"/>
      <c r="G22" s="159"/>
      <c r="H22" s="159"/>
      <c r="I22" s="159"/>
    </row>
    <row r="23" spans="1:9">
      <c r="A23" s="163"/>
      <c r="B23" s="43">
        <v>1</v>
      </c>
      <c r="C23" s="166" t="s">
        <v>78</v>
      </c>
      <c r="D23" s="43" t="s">
        <v>76</v>
      </c>
      <c r="E23" s="81" t="s">
        <v>102</v>
      </c>
      <c r="F23" s="43">
        <v>1</v>
      </c>
      <c r="G23" s="43" t="s">
        <v>103</v>
      </c>
      <c r="H23" s="96">
        <v>0</v>
      </c>
      <c r="I23" s="81">
        <f t="shared" ref="I23:I25" si="1">F23*H23</f>
        <v>0</v>
      </c>
    </row>
    <row r="24" spans="1:9">
      <c r="A24" s="163"/>
      <c r="B24" s="43">
        <v>2</v>
      </c>
      <c r="C24" s="167"/>
      <c r="D24" s="43" t="s">
        <v>76</v>
      </c>
      <c r="E24" s="81" t="s">
        <v>104</v>
      </c>
      <c r="F24" s="43">
        <v>1</v>
      </c>
      <c r="G24" s="43" t="s">
        <v>103</v>
      </c>
      <c r="H24" s="96">
        <v>0</v>
      </c>
      <c r="I24" s="81">
        <f t="shared" si="1"/>
        <v>0</v>
      </c>
    </row>
    <row r="25" spans="1:9">
      <c r="A25" s="163"/>
      <c r="B25" s="43">
        <v>3</v>
      </c>
      <c r="C25" s="168"/>
      <c r="D25" s="43" t="s">
        <v>76</v>
      </c>
      <c r="E25" s="81" t="s">
        <v>105</v>
      </c>
      <c r="F25" s="43">
        <v>1</v>
      </c>
      <c r="G25" s="43" t="s">
        <v>103</v>
      </c>
      <c r="H25" s="96">
        <v>0</v>
      </c>
      <c r="I25" s="81">
        <f t="shared" si="1"/>
        <v>0</v>
      </c>
    </row>
    <row r="26" spans="1:9">
      <c r="A26" s="164"/>
      <c r="B26" s="160" t="s">
        <v>80</v>
      </c>
      <c r="C26" s="160"/>
      <c r="D26" s="160"/>
      <c r="E26" s="160"/>
      <c r="F26" s="160"/>
      <c r="G26" s="160"/>
      <c r="H26" s="97"/>
      <c r="I26" s="94">
        <f>SUM(I22:I25)</f>
        <v>0</v>
      </c>
    </row>
    <row r="27" spans="1:9" ht="13.5">
      <c r="A27" s="165" t="s">
        <v>106</v>
      </c>
      <c r="B27" s="159" t="s">
        <v>74</v>
      </c>
      <c r="C27" s="159"/>
      <c r="D27" s="159"/>
      <c r="E27" s="159"/>
      <c r="F27" s="159"/>
      <c r="G27" s="159"/>
      <c r="H27" s="159"/>
      <c r="I27" s="159"/>
    </row>
    <row r="28" spans="1:9">
      <c r="A28" s="165"/>
      <c r="B28" s="43">
        <v>1</v>
      </c>
      <c r="C28" s="81" t="s">
        <v>107</v>
      </c>
      <c r="D28" s="43" t="s">
        <v>108</v>
      </c>
      <c r="E28" s="82" t="s">
        <v>109</v>
      </c>
      <c r="F28" s="43">
        <v>1</v>
      </c>
      <c r="G28" s="43" t="s">
        <v>41</v>
      </c>
      <c r="H28" s="81">
        <v>25000</v>
      </c>
      <c r="I28" s="81">
        <f>F28*H28</f>
        <v>25000</v>
      </c>
    </row>
    <row r="29" spans="1:9">
      <c r="A29" s="165"/>
      <c r="B29" s="160" t="s">
        <v>80</v>
      </c>
      <c r="C29" s="160"/>
      <c r="D29" s="160"/>
      <c r="E29" s="160"/>
      <c r="F29" s="160"/>
      <c r="G29" s="160"/>
      <c r="H29" s="94"/>
      <c r="I29" s="94">
        <f>SUM(I28)</f>
        <v>25000</v>
      </c>
    </row>
    <row r="30" spans="1:9" ht="13.5">
      <c r="A30" s="165"/>
      <c r="B30" s="159" t="s">
        <v>81</v>
      </c>
      <c r="C30" s="159"/>
      <c r="D30" s="159"/>
      <c r="E30" s="159"/>
      <c r="F30" s="159"/>
      <c r="G30" s="159"/>
      <c r="H30" s="159"/>
      <c r="I30" s="159"/>
    </row>
    <row r="31" spans="1:9">
      <c r="A31" s="165"/>
      <c r="B31" s="43">
        <v>1</v>
      </c>
      <c r="C31" s="81" t="s">
        <v>110</v>
      </c>
      <c r="D31" s="43" t="s">
        <v>108</v>
      </c>
      <c r="E31" s="81" t="s">
        <v>111</v>
      </c>
      <c r="F31" s="43">
        <v>1</v>
      </c>
      <c r="G31" s="43" t="s">
        <v>45</v>
      </c>
      <c r="H31" s="81">
        <v>25000</v>
      </c>
      <c r="I31" s="81">
        <f>F31*H31</f>
        <v>25000</v>
      </c>
    </row>
    <row r="32" spans="1:9">
      <c r="A32" s="165"/>
      <c r="B32" s="43">
        <v>2</v>
      </c>
      <c r="C32" s="81" t="s">
        <v>112</v>
      </c>
      <c r="D32" s="81" t="s">
        <v>113</v>
      </c>
      <c r="E32" s="98" t="s">
        <v>114</v>
      </c>
      <c r="F32" s="43">
        <v>1</v>
      </c>
      <c r="G32" s="43" t="s">
        <v>45</v>
      </c>
      <c r="H32" s="81">
        <v>7800</v>
      </c>
      <c r="I32" s="81">
        <f t="shared" ref="I32:I34" si="2">F32*H32</f>
        <v>7800</v>
      </c>
    </row>
    <row r="33" spans="1:10">
      <c r="A33" s="165"/>
      <c r="B33" s="43">
        <v>3</v>
      </c>
      <c r="C33" s="81" t="s">
        <v>115</v>
      </c>
      <c r="D33" s="81" t="s">
        <v>116</v>
      </c>
      <c r="E33" s="82" t="s">
        <v>117</v>
      </c>
      <c r="F33" s="43">
        <v>1</v>
      </c>
      <c r="G33" s="43" t="s">
        <v>45</v>
      </c>
      <c r="H33" s="81">
        <v>18000</v>
      </c>
      <c r="I33" s="81">
        <f t="shared" si="2"/>
        <v>18000</v>
      </c>
      <c r="J33" s="99"/>
    </row>
    <row r="34" spans="1:10">
      <c r="A34" s="165"/>
      <c r="B34" s="43">
        <v>4</v>
      </c>
      <c r="C34" s="81" t="s">
        <v>118</v>
      </c>
      <c r="D34" s="81" t="s">
        <v>119</v>
      </c>
      <c r="E34" s="82" t="s">
        <v>120</v>
      </c>
      <c r="F34" s="43">
        <v>1</v>
      </c>
      <c r="G34" s="43" t="s">
        <v>45</v>
      </c>
      <c r="H34" s="81">
        <v>19500</v>
      </c>
      <c r="I34" s="81">
        <f t="shared" si="2"/>
        <v>19500</v>
      </c>
    </row>
    <row r="35" spans="1:10">
      <c r="A35" s="165"/>
      <c r="B35" s="160" t="s">
        <v>80</v>
      </c>
      <c r="C35" s="160"/>
      <c r="D35" s="160"/>
      <c r="E35" s="160"/>
      <c r="F35" s="160"/>
      <c r="G35" s="160"/>
      <c r="H35" s="94"/>
      <c r="I35" s="94">
        <f>SUM(I31:I34)</f>
        <v>70300</v>
      </c>
    </row>
    <row r="36" spans="1:10" ht="22.5" customHeight="1">
      <c r="A36" s="92"/>
      <c r="B36" s="161" t="s">
        <v>121</v>
      </c>
      <c r="C36" s="161"/>
      <c r="D36" s="161"/>
      <c r="E36" s="161"/>
      <c r="F36" s="161"/>
      <c r="G36" s="161"/>
      <c r="H36" s="100"/>
      <c r="I36" s="101">
        <f>I6+I21+I26+I29+I35</f>
        <v>398550</v>
      </c>
    </row>
  </sheetData>
  <mergeCells count="15">
    <mergeCell ref="B35:G35"/>
    <mergeCell ref="B36:G36"/>
    <mergeCell ref="A3:A26"/>
    <mergeCell ref="A27:A35"/>
    <mergeCell ref="C23:C25"/>
    <mergeCell ref="B22:I22"/>
    <mergeCell ref="B26:G26"/>
    <mergeCell ref="B27:I27"/>
    <mergeCell ref="B29:G29"/>
    <mergeCell ref="B30:I30"/>
    <mergeCell ref="A1:I1"/>
    <mergeCell ref="B3:I3"/>
    <mergeCell ref="B6:G6"/>
    <mergeCell ref="B7:I7"/>
    <mergeCell ref="B21:G21"/>
  </mergeCells>
  <phoneticPr fontId="43" type="noConversion"/>
  <hyperlinks>
    <hyperlink ref="B2" location="总表!A1" display="序号" xr:uid="{00000000-0004-0000-08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W8"/>
  <sheetViews>
    <sheetView workbookViewId="0">
      <selection activeCell="I2" sqref="I1:K1048576"/>
    </sheetView>
  </sheetViews>
  <sheetFormatPr defaultColWidth="9" defaultRowHeight="13.5"/>
  <cols>
    <col min="1" max="1" width="5.125" style="49" customWidth="1"/>
    <col min="2" max="2" width="16" style="50" customWidth="1"/>
    <col min="3" max="3" width="17.75" style="50" customWidth="1"/>
    <col min="4" max="4" width="8.125" style="50" customWidth="1"/>
    <col min="5" max="5" width="6" style="51" customWidth="1"/>
    <col min="6" max="6" width="6.875" style="49" customWidth="1"/>
    <col min="7" max="8" width="10.375" style="49" customWidth="1"/>
    <col min="9" max="23" width="9" style="49"/>
  </cols>
  <sheetData>
    <row r="1" spans="1:8" s="47" customFormat="1" ht="24" customHeight="1">
      <c r="A1" s="169" t="s">
        <v>346</v>
      </c>
      <c r="B1" s="169"/>
      <c r="C1" s="169"/>
      <c r="D1" s="169"/>
      <c r="E1" s="169"/>
      <c r="F1" s="169"/>
      <c r="G1" s="169"/>
      <c r="H1" s="169"/>
    </row>
    <row r="2" spans="1:8" s="48" customFormat="1" ht="16.5" customHeight="1">
      <c r="A2" s="52" t="s">
        <v>0</v>
      </c>
      <c r="B2" s="53" t="s">
        <v>31</v>
      </c>
      <c r="C2" s="53" t="s">
        <v>32</v>
      </c>
      <c r="D2" s="53" t="s">
        <v>33</v>
      </c>
      <c r="E2" s="53" t="s">
        <v>34</v>
      </c>
      <c r="F2" s="53" t="s">
        <v>35</v>
      </c>
      <c r="G2" s="53" t="s">
        <v>62</v>
      </c>
      <c r="H2" s="53" t="s">
        <v>63</v>
      </c>
    </row>
    <row r="3" spans="1:8" ht="24">
      <c r="A3" s="9">
        <v>1</v>
      </c>
      <c r="B3" s="84" t="s">
        <v>38</v>
      </c>
      <c r="C3" s="85" t="s">
        <v>39</v>
      </c>
      <c r="D3" s="86" t="s">
        <v>40</v>
      </c>
      <c r="E3" s="86" t="s">
        <v>41</v>
      </c>
      <c r="F3" s="86">
        <v>1</v>
      </c>
      <c r="G3" s="87">
        <v>28800</v>
      </c>
      <c r="H3" s="87">
        <f>F3*G3</f>
        <v>28800</v>
      </c>
    </row>
    <row r="4" spans="1:8" ht="24">
      <c r="A4" s="9">
        <v>2</v>
      </c>
      <c r="B4" s="88" t="s">
        <v>42</v>
      </c>
      <c r="C4" s="59" t="s">
        <v>43</v>
      </c>
      <c r="D4" s="46" t="s">
        <v>40</v>
      </c>
      <c r="E4" s="46" t="s">
        <v>41</v>
      </c>
      <c r="F4" s="46">
        <v>1</v>
      </c>
      <c r="G4" s="78">
        <v>12000</v>
      </c>
      <c r="H4" s="78">
        <f>F4*G4</f>
        <v>12000</v>
      </c>
    </row>
    <row r="5" spans="1:8" ht="21.95" customHeight="1">
      <c r="A5" s="9">
        <v>3</v>
      </c>
      <c r="B5" s="89" t="s">
        <v>124</v>
      </c>
      <c r="C5" s="59" t="s">
        <v>125</v>
      </c>
      <c r="D5" s="46" t="s">
        <v>40</v>
      </c>
      <c r="E5" s="46" t="s">
        <v>45</v>
      </c>
      <c r="F5" s="46">
        <v>45</v>
      </c>
      <c r="G5" s="78">
        <v>1400</v>
      </c>
      <c r="H5" s="78">
        <f>F5*G5</f>
        <v>63000</v>
      </c>
    </row>
    <row r="6" spans="1:8" ht="24" customHeight="1">
      <c r="A6" s="9">
        <v>4</v>
      </c>
      <c r="B6" s="130" t="s">
        <v>126</v>
      </c>
      <c r="C6" s="79" t="s">
        <v>68</v>
      </c>
      <c r="D6" s="46" t="s">
        <v>350</v>
      </c>
      <c r="E6" s="46" t="s">
        <v>45</v>
      </c>
      <c r="F6" s="46">
        <v>1</v>
      </c>
      <c r="G6" s="80">
        <v>35000</v>
      </c>
      <c r="H6" s="80">
        <f>F6*G6</f>
        <v>35000</v>
      </c>
    </row>
    <row r="7" spans="1:8" ht="21.95" customHeight="1">
      <c r="A7" s="9">
        <v>5</v>
      </c>
      <c r="B7" s="131" t="s">
        <v>127</v>
      </c>
      <c r="C7" s="59" t="s">
        <v>128</v>
      </c>
      <c r="D7" s="46" t="s">
        <v>67</v>
      </c>
      <c r="E7" s="46" t="s">
        <v>45</v>
      </c>
      <c r="F7" s="46">
        <v>1</v>
      </c>
      <c r="G7" s="78">
        <v>7200</v>
      </c>
      <c r="H7" s="78">
        <f>F7*G7</f>
        <v>7200</v>
      </c>
    </row>
    <row r="8" spans="1:8" ht="18" customHeight="1">
      <c r="A8" s="62"/>
      <c r="B8" s="170" t="s">
        <v>69</v>
      </c>
      <c r="C8" s="170"/>
      <c r="D8" s="170"/>
      <c r="E8" s="170"/>
      <c r="F8" s="63"/>
      <c r="G8" s="63"/>
      <c r="H8" s="64">
        <f>SUM(H3:H7)</f>
        <v>146000</v>
      </c>
    </row>
  </sheetData>
  <mergeCells count="2">
    <mergeCell ref="A1:H1"/>
    <mergeCell ref="B8:E8"/>
  </mergeCells>
  <phoneticPr fontId="43" type="noConversion"/>
  <hyperlinks>
    <hyperlink ref="A2" location="'总表'!A1" display="序号" xr:uid="{00000000-0004-0000-11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X17"/>
  <sheetViews>
    <sheetView workbookViewId="0">
      <selection activeCell="J2" sqref="J1:L1048576"/>
    </sheetView>
  </sheetViews>
  <sheetFormatPr defaultColWidth="9" defaultRowHeight="13.5"/>
  <cols>
    <col min="1" max="1" width="5.125" style="49" customWidth="1"/>
    <col min="2" max="2" width="18" style="50" customWidth="1"/>
    <col min="3" max="3" width="19.25" style="50" customWidth="1"/>
    <col min="4" max="4" width="19.375" style="50" customWidth="1"/>
    <col min="5" max="5" width="9.5" style="50" customWidth="1"/>
    <col min="6" max="6" width="6" style="51" customWidth="1"/>
    <col min="7" max="7" width="6.875" style="49" customWidth="1"/>
    <col min="8" max="9" width="10.375" style="49" customWidth="1"/>
    <col min="10" max="24" width="9" style="49"/>
  </cols>
  <sheetData>
    <row r="1" spans="1:9" s="47" customFormat="1" ht="24" customHeight="1">
      <c r="A1" s="169" t="s">
        <v>131</v>
      </c>
      <c r="B1" s="169"/>
      <c r="C1" s="169"/>
      <c r="D1" s="169"/>
      <c r="E1" s="169"/>
      <c r="F1" s="169"/>
      <c r="G1" s="169"/>
      <c r="H1" s="169"/>
      <c r="I1" s="169"/>
    </row>
    <row r="2" spans="1:9" s="48" customFormat="1" ht="16.5" customHeight="1">
      <c r="A2" s="52" t="s">
        <v>0</v>
      </c>
      <c r="B2" s="53" t="s">
        <v>31</v>
      </c>
      <c r="C2" s="53"/>
      <c r="D2" s="53" t="s">
        <v>32</v>
      </c>
      <c r="E2" s="53" t="s">
        <v>33</v>
      </c>
      <c r="F2" s="53" t="s">
        <v>34</v>
      </c>
      <c r="G2" s="53" t="s">
        <v>35</v>
      </c>
      <c r="H2" s="53" t="s">
        <v>62</v>
      </c>
      <c r="I2" s="53" t="s">
        <v>63</v>
      </c>
    </row>
    <row r="3" spans="1:9" ht="20.100000000000001" customHeight="1">
      <c r="A3" s="76">
        <v>1</v>
      </c>
      <c r="B3" s="171" t="s">
        <v>132</v>
      </c>
      <c r="C3" s="77" t="s">
        <v>132</v>
      </c>
      <c r="D3" s="59" t="s">
        <v>133</v>
      </c>
      <c r="E3" s="46" t="s">
        <v>134</v>
      </c>
      <c r="F3" s="46" t="s">
        <v>41</v>
      </c>
      <c r="G3" s="46">
        <v>3</v>
      </c>
      <c r="H3" s="78">
        <v>35000</v>
      </c>
      <c r="I3" s="78">
        <f t="shared" ref="I3:I16" si="0">G3*H3</f>
        <v>105000</v>
      </c>
    </row>
    <row r="4" spans="1:9" ht="20.100000000000001" customHeight="1">
      <c r="A4" s="76"/>
      <c r="B4" s="171"/>
      <c r="C4" s="77" t="s">
        <v>82</v>
      </c>
      <c r="D4" s="59" t="s">
        <v>135</v>
      </c>
      <c r="E4" s="46" t="s">
        <v>83</v>
      </c>
      <c r="F4" s="46" t="s">
        <v>41</v>
      </c>
      <c r="G4" s="46">
        <v>3</v>
      </c>
      <c r="H4" s="78"/>
      <c r="I4" s="78"/>
    </row>
    <row r="5" spans="1:9" ht="27" customHeight="1">
      <c r="A5" s="76">
        <v>2</v>
      </c>
      <c r="B5" s="171" t="s">
        <v>136</v>
      </c>
      <c r="C5" s="77" t="s">
        <v>107</v>
      </c>
      <c r="D5" s="59" t="s">
        <v>109</v>
      </c>
      <c r="E5" s="46" t="s">
        <v>108</v>
      </c>
      <c r="F5" s="46" t="s">
        <v>41</v>
      </c>
      <c r="G5" s="46">
        <v>3</v>
      </c>
      <c r="H5" s="78">
        <v>24000</v>
      </c>
      <c r="I5" s="78">
        <f t="shared" si="0"/>
        <v>72000</v>
      </c>
    </row>
    <row r="6" spans="1:9" ht="24" customHeight="1">
      <c r="A6" s="76"/>
      <c r="B6" s="171"/>
      <c r="C6" s="77" t="s">
        <v>110</v>
      </c>
      <c r="D6" s="59" t="s">
        <v>111</v>
      </c>
      <c r="E6" s="46" t="s">
        <v>108</v>
      </c>
      <c r="F6" s="46" t="s">
        <v>41</v>
      </c>
      <c r="G6" s="46">
        <v>3</v>
      </c>
      <c r="H6" s="78"/>
      <c r="I6" s="78"/>
    </row>
    <row r="7" spans="1:9" ht="20.100000000000001" customHeight="1">
      <c r="A7" s="9">
        <v>3</v>
      </c>
      <c r="B7" s="59" t="s">
        <v>137</v>
      </c>
      <c r="C7" s="59" t="s">
        <v>138</v>
      </c>
      <c r="D7" s="59" t="s">
        <v>114</v>
      </c>
      <c r="E7" s="46" t="s">
        <v>113</v>
      </c>
      <c r="F7" s="46" t="s">
        <v>45</v>
      </c>
      <c r="G7" s="46">
        <v>3</v>
      </c>
      <c r="H7" s="78">
        <v>6500</v>
      </c>
      <c r="I7" s="78">
        <f t="shared" si="0"/>
        <v>19500</v>
      </c>
    </row>
    <row r="8" spans="1:9" ht="20.100000000000001" customHeight="1">
      <c r="A8" s="9">
        <v>4</v>
      </c>
      <c r="B8" s="79" t="s">
        <v>139</v>
      </c>
      <c r="C8" s="79" t="s">
        <v>139</v>
      </c>
      <c r="D8" s="59" t="s">
        <v>140</v>
      </c>
      <c r="E8" s="46" t="s">
        <v>134</v>
      </c>
      <c r="F8" s="46" t="s">
        <v>45</v>
      </c>
      <c r="G8" s="46">
        <v>3</v>
      </c>
      <c r="H8" s="80">
        <v>8800</v>
      </c>
      <c r="I8" s="78">
        <f t="shared" si="0"/>
        <v>26400</v>
      </c>
    </row>
    <row r="9" spans="1:9" ht="20.100000000000001" customHeight="1">
      <c r="A9" s="9">
        <v>5</v>
      </c>
      <c r="B9" s="59" t="s">
        <v>141</v>
      </c>
      <c r="C9" s="59" t="s">
        <v>141</v>
      </c>
      <c r="D9" s="59" t="s">
        <v>142</v>
      </c>
      <c r="E9" s="46" t="s">
        <v>143</v>
      </c>
      <c r="F9" s="46" t="s">
        <v>45</v>
      </c>
      <c r="G9" s="46">
        <v>3</v>
      </c>
      <c r="H9" s="78">
        <v>4200</v>
      </c>
      <c r="I9" s="78">
        <f t="shared" si="0"/>
        <v>12600</v>
      </c>
    </row>
    <row r="10" spans="1:9" ht="20.100000000000001" customHeight="1">
      <c r="A10" s="9">
        <v>6</v>
      </c>
      <c r="B10" s="59" t="s">
        <v>144</v>
      </c>
      <c r="C10" s="59" t="s">
        <v>144</v>
      </c>
      <c r="D10" s="59"/>
      <c r="E10" s="46" t="s">
        <v>145</v>
      </c>
      <c r="F10" s="46" t="s">
        <v>45</v>
      </c>
      <c r="G10" s="46">
        <v>3</v>
      </c>
      <c r="H10" s="78">
        <v>5000</v>
      </c>
      <c r="I10" s="78">
        <f t="shared" si="0"/>
        <v>15000</v>
      </c>
    </row>
    <row r="11" spans="1:9" ht="20.100000000000001" customHeight="1">
      <c r="A11" s="9">
        <v>7</v>
      </c>
      <c r="B11" s="59" t="s">
        <v>146</v>
      </c>
      <c r="C11" s="59" t="s">
        <v>146</v>
      </c>
      <c r="D11" s="59"/>
      <c r="E11" s="46" t="s">
        <v>147</v>
      </c>
      <c r="F11" s="46" t="s">
        <v>53</v>
      </c>
      <c r="G11" s="46">
        <v>6</v>
      </c>
      <c r="H11" s="78">
        <v>690</v>
      </c>
      <c r="I11" s="78">
        <f t="shared" si="0"/>
        <v>4140</v>
      </c>
    </row>
    <row r="12" spans="1:9" ht="20.100000000000001" customHeight="1">
      <c r="A12" s="9">
        <v>8</v>
      </c>
      <c r="B12" s="59" t="s">
        <v>148</v>
      </c>
      <c r="C12" s="59" t="s">
        <v>148</v>
      </c>
      <c r="D12" s="59"/>
      <c r="E12" s="46"/>
      <c r="F12" s="46" t="s">
        <v>53</v>
      </c>
      <c r="G12" s="46">
        <v>3</v>
      </c>
      <c r="H12" s="78">
        <v>690</v>
      </c>
      <c r="I12" s="78">
        <f t="shared" si="0"/>
        <v>2070</v>
      </c>
    </row>
    <row r="13" spans="1:9" ht="20.100000000000001" customHeight="1">
      <c r="A13" s="9">
        <v>9</v>
      </c>
      <c r="B13" s="44" t="s">
        <v>149</v>
      </c>
      <c r="C13" s="44" t="s">
        <v>149</v>
      </c>
      <c r="D13" s="59"/>
      <c r="E13" s="46" t="s">
        <v>147</v>
      </c>
      <c r="F13" s="46" t="s">
        <v>45</v>
      </c>
      <c r="G13" s="46">
        <v>3</v>
      </c>
      <c r="H13" s="78">
        <v>690</v>
      </c>
      <c r="I13" s="78">
        <f t="shared" si="0"/>
        <v>2070</v>
      </c>
    </row>
    <row r="14" spans="1:9" ht="20.100000000000001" customHeight="1">
      <c r="A14" s="9">
        <v>10</v>
      </c>
      <c r="B14" s="44" t="s">
        <v>150</v>
      </c>
      <c r="C14" s="44" t="s">
        <v>150</v>
      </c>
      <c r="D14" s="59"/>
      <c r="E14" s="46" t="s">
        <v>151</v>
      </c>
      <c r="F14" s="46" t="s">
        <v>45</v>
      </c>
      <c r="G14" s="46">
        <v>3</v>
      </c>
      <c r="H14" s="78">
        <v>540</v>
      </c>
      <c r="I14" s="78">
        <f t="shared" si="0"/>
        <v>1620</v>
      </c>
    </row>
    <row r="15" spans="1:9" ht="20.100000000000001" customHeight="1">
      <c r="A15" s="9">
        <v>11</v>
      </c>
      <c r="B15" s="44" t="s">
        <v>152</v>
      </c>
      <c r="C15" s="44" t="s">
        <v>152</v>
      </c>
      <c r="D15" s="59"/>
      <c r="E15" s="46" t="s">
        <v>153</v>
      </c>
      <c r="F15" s="46" t="s">
        <v>45</v>
      </c>
      <c r="G15" s="46">
        <v>3</v>
      </c>
      <c r="H15" s="78">
        <v>1200</v>
      </c>
      <c r="I15" s="78">
        <f t="shared" si="0"/>
        <v>3600</v>
      </c>
    </row>
    <row r="16" spans="1:9" ht="20.100000000000001" customHeight="1">
      <c r="A16" s="9">
        <v>12</v>
      </c>
      <c r="B16" s="59" t="s">
        <v>154</v>
      </c>
      <c r="C16" s="59" t="s">
        <v>154</v>
      </c>
      <c r="D16" s="59"/>
      <c r="E16" s="46" t="s">
        <v>108</v>
      </c>
      <c r="F16" s="46" t="s">
        <v>45</v>
      </c>
      <c r="G16" s="46">
        <v>3</v>
      </c>
      <c r="H16" s="78">
        <v>7000</v>
      </c>
      <c r="I16" s="78">
        <f t="shared" si="0"/>
        <v>21000</v>
      </c>
    </row>
    <row r="17" spans="1:9" ht="18" customHeight="1">
      <c r="A17" s="62"/>
      <c r="B17" s="170" t="s">
        <v>69</v>
      </c>
      <c r="C17" s="170"/>
      <c r="D17" s="170"/>
      <c r="E17" s="170"/>
      <c r="F17" s="170"/>
      <c r="G17" s="63"/>
      <c r="H17" s="63"/>
      <c r="I17" s="64">
        <f>SUM(I3:I16)</f>
        <v>285000</v>
      </c>
    </row>
  </sheetData>
  <mergeCells count="4">
    <mergeCell ref="A1:I1"/>
    <mergeCell ref="B17:F17"/>
    <mergeCell ref="B3:B4"/>
    <mergeCell ref="B5:B6"/>
  </mergeCells>
  <phoneticPr fontId="43" type="noConversion"/>
  <hyperlinks>
    <hyperlink ref="A2" location="'总表'!A1" display="序号" xr:uid="{00000000-0004-0000-1500-000000000000}"/>
    <hyperlink ref="E11" r:id="rId1" tooltip="https://list.jd.com/list.html?cat=36320,36449,38065&amp;ev=exbrand_1140972" xr:uid="{00000000-0004-0000-1500-000001000000}"/>
    <hyperlink ref="E13" r:id="rId2" tooltip="https://list.jd.com/list.html?cat=36320,36449,38065&amp;ev=exbrand_1140972" xr:uid="{00000000-0004-0000-1500-000002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17"/>
  <sheetViews>
    <sheetView workbookViewId="0">
      <selection activeCell="I1" sqref="I1:K1048576"/>
    </sheetView>
  </sheetViews>
  <sheetFormatPr defaultColWidth="9" defaultRowHeight="14.25"/>
  <cols>
    <col min="1" max="1" width="19.625" style="65" customWidth="1"/>
    <col min="2" max="2" width="25" style="65" customWidth="1"/>
    <col min="3" max="3" width="5.875" style="65" customWidth="1"/>
    <col min="4" max="5" width="5" style="65" customWidth="1"/>
    <col min="6" max="6" width="11.25" style="65" customWidth="1"/>
    <col min="7" max="7" width="7.75" style="65" customWidth="1"/>
    <col min="8" max="8" width="0.125" style="65" customWidth="1"/>
    <col min="9" max="9" width="9" style="65"/>
    <col min="10" max="10" width="19.625" style="65" customWidth="1"/>
    <col min="11" max="253" width="9" style="65"/>
    <col min="254" max="254" width="19.625" style="65" customWidth="1"/>
    <col min="255" max="255" width="25" style="65" customWidth="1"/>
    <col min="256" max="256" width="5.875" style="65" customWidth="1"/>
    <col min="257" max="258" width="5" style="65" customWidth="1"/>
    <col min="259" max="259" width="11.25" style="65" customWidth="1"/>
    <col min="260" max="260" width="7.75" style="65" customWidth="1"/>
    <col min="261" max="261" width="0.125" style="65" customWidth="1"/>
    <col min="262" max="262" width="9.25" style="65" customWidth="1"/>
    <col min="263" max="265" width="9" style="65"/>
    <col min="266" max="266" width="19.625" style="65" customWidth="1"/>
    <col min="267" max="509" width="9" style="65"/>
    <col min="510" max="510" width="19.625" style="65" customWidth="1"/>
    <col min="511" max="511" width="25" style="65" customWidth="1"/>
    <col min="512" max="512" width="5.875" style="65" customWidth="1"/>
    <col min="513" max="514" width="5" style="65" customWidth="1"/>
    <col min="515" max="515" width="11.25" style="65" customWidth="1"/>
    <col min="516" max="516" width="7.75" style="65" customWidth="1"/>
    <col min="517" max="517" width="0.125" style="65" customWidth="1"/>
    <col min="518" max="518" width="9.25" style="65" customWidth="1"/>
    <col min="519" max="521" width="9" style="65"/>
    <col min="522" max="522" width="19.625" style="65" customWidth="1"/>
    <col min="523" max="765" width="9" style="65"/>
    <col min="766" max="766" width="19.625" style="65" customWidth="1"/>
    <col min="767" max="767" width="25" style="65" customWidth="1"/>
    <col min="768" max="768" width="5.875" style="65" customWidth="1"/>
    <col min="769" max="770" width="5" style="65" customWidth="1"/>
    <col min="771" max="771" width="11.25" style="65" customWidth="1"/>
    <col min="772" max="772" width="7.75" style="65" customWidth="1"/>
    <col min="773" max="773" width="0.125" style="65" customWidth="1"/>
    <col min="774" max="774" width="9.25" style="65" customWidth="1"/>
    <col min="775" max="777" width="9" style="65"/>
    <col min="778" max="778" width="19.625" style="65" customWidth="1"/>
    <col min="779" max="1021" width="9" style="65"/>
    <col min="1022" max="1022" width="19.625" style="65" customWidth="1"/>
    <col min="1023" max="1023" width="25" style="65" customWidth="1"/>
    <col min="1024" max="1024" width="5.875" style="65" customWidth="1"/>
    <col min="1025" max="1026" width="5" style="65" customWidth="1"/>
    <col min="1027" max="1027" width="11.25" style="65" customWidth="1"/>
    <col min="1028" max="1028" width="7.75" style="65" customWidth="1"/>
    <col min="1029" max="1029" width="0.125" style="65" customWidth="1"/>
    <col min="1030" max="1030" width="9.25" style="65" customWidth="1"/>
    <col min="1031" max="1033" width="9" style="65"/>
    <col min="1034" max="1034" width="19.625" style="65" customWidth="1"/>
    <col min="1035" max="1277" width="9" style="65"/>
    <col min="1278" max="1278" width="19.625" style="65" customWidth="1"/>
    <col min="1279" max="1279" width="25" style="65" customWidth="1"/>
    <col min="1280" max="1280" width="5.875" style="65" customWidth="1"/>
    <col min="1281" max="1282" width="5" style="65" customWidth="1"/>
    <col min="1283" max="1283" width="11.25" style="65" customWidth="1"/>
    <col min="1284" max="1284" width="7.75" style="65" customWidth="1"/>
    <col min="1285" max="1285" width="0.125" style="65" customWidth="1"/>
    <col min="1286" max="1286" width="9.25" style="65" customWidth="1"/>
    <col min="1287" max="1289" width="9" style="65"/>
    <col min="1290" max="1290" width="19.625" style="65" customWidth="1"/>
    <col min="1291" max="1533" width="9" style="65"/>
    <col min="1534" max="1534" width="19.625" style="65" customWidth="1"/>
    <col min="1535" max="1535" width="25" style="65" customWidth="1"/>
    <col min="1536" max="1536" width="5.875" style="65" customWidth="1"/>
    <col min="1537" max="1538" width="5" style="65" customWidth="1"/>
    <col min="1539" max="1539" width="11.25" style="65" customWidth="1"/>
    <col min="1540" max="1540" width="7.75" style="65" customWidth="1"/>
    <col min="1541" max="1541" width="0.125" style="65" customWidth="1"/>
    <col min="1542" max="1542" width="9.25" style="65" customWidth="1"/>
    <col min="1543" max="1545" width="9" style="65"/>
    <col min="1546" max="1546" width="19.625" style="65" customWidth="1"/>
    <col min="1547" max="1789" width="9" style="65"/>
    <col min="1790" max="1790" width="19.625" style="65" customWidth="1"/>
    <col min="1791" max="1791" width="25" style="65" customWidth="1"/>
    <col min="1792" max="1792" width="5.875" style="65" customWidth="1"/>
    <col min="1793" max="1794" width="5" style="65" customWidth="1"/>
    <col min="1795" max="1795" width="11.25" style="65" customWidth="1"/>
    <col min="1796" max="1796" width="7.75" style="65" customWidth="1"/>
    <col min="1797" max="1797" width="0.125" style="65" customWidth="1"/>
    <col min="1798" max="1798" width="9.25" style="65" customWidth="1"/>
    <col min="1799" max="1801" width="9" style="65"/>
    <col min="1802" max="1802" width="19.625" style="65" customWidth="1"/>
    <col min="1803" max="2045" width="9" style="65"/>
    <col min="2046" max="2046" width="19.625" style="65" customWidth="1"/>
    <col min="2047" max="2047" width="25" style="65" customWidth="1"/>
    <col min="2048" max="2048" width="5.875" style="65" customWidth="1"/>
    <col min="2049" max="2050" width="5" style="65" customWidth="1"/>
    <col min="2051" max="2051" width="11.25" style="65" customWidth="1"/>
    <col min="2052" max="2052" width="7.75" style="65" customWidth="1"/>
    <col min="2053" max="2053" width="0.125" style="65" customWidth="1"/>
    <col min="2054" max="2054" width="9.25" style="65" customWidth="1"/>
    <col min="2055" max="2057" width="9" style="65"/>
    <col min="2058" max="2058" width="19.625" style="65" customWidth="1"/>
    <col min="2059" max="2301" width="9" style="65"/>
    <col min="2302" max="2302" width="19.625" style="65" customWidth="1"/>
    <col min="2303" max="2303" width="25" style="65" customWidth="1"/>
    <col min="2304" max="2304" width="5.875" style="65" customWidth="1"/>
    <col min="2305" max="2306" width="5" style="65" customWidth="1"/>
    <col min="2307" max="2307" width="11.25" style="65" customWidth="1"/>
    <col min="2308" max="2308" width="7.75" style="65" customWidth="1"/>
    <col min="2309" max="2309" width="0.125" style="65" customWidth="1"/>
    <col min="2310" max="2310" width="9.25" style="65" customWidth="1"/>
    <col min="2311" max="2313" width="9" style="65"/>
    <col min="2314" max="2314" width="19.625" style="65" customWidth="1"/>
    <col min="2315" max="2557" width="9" style="65"/>
    <col min="2558" max="2558" width="19.625" style="65" customWidth="1"/>
    <col min="2559" max="2559" width="25" style="65" customWidth="1"/>
    <col min="2560" max="2560" width="5.875" style="65" customWidth="1"/>
    <col min="2561" max="2562" width="5" style="65" customWidth="1"/>
    <col min="2563" max="2563" width="11.25" style="65" customWidth="1"/>
    <col min="2564" max="2564" width="7.75" style="65" customWidth="1"/>
    <col min="2565" max="2565" width="0.125" style="65" customWidth="1"/>
    <col min="2566" max="2566" width="9.25" style="65" customWidth="1"/>
    <col min="2567" max="2569" width="9" style="65"/>
    <col min="2570" max="2570" width="19.625" style="65" customWidth="1"/>
    <col min="2571" max="2813" width="9" style="65"/>
    <col min="2814" max="2814" width="19.625" style="65" customWidth="1"/>
    <col min="2815" max="2815" width="25" style="65" customWidth="1"/>
    <col min="2816" max="2816" width="5.875" style="65" customWidth="1"/>
    <col min="2817" max="2818" width="5" style="65" customWidth="1"/>
    <col min="2819" max="2819" width="11.25" style="65" customWidth="1"/>
    <col min="2820" max="2820" width="7.75" style="65" customWidth="1"/>
    <col min="2821" max="2821" width="0.125" style="65" customWidth="1"/>
    <col min="2822" max="2822" width="9.25" style="65" customWidth="1"/>
    <col min="2823" max="2825" width="9" style="65"/>
    <col min="2826" max="2826" width="19.625" style="65" customWidth="1"/>
    <col min="2827" max="3069" width="9" style="65"/>
    <col min="3070" max="3070" width="19.625" style="65" customWidth="1"/>
    <col min="3071" max="3071" width="25" style="65" customWidth="1"/>
    <col min="3072" max="3072" width="5.875" style="65" customWidth="1"/>
    <col min="3073" max="3074" width="5" style="65" customWidth="1"/>
    <col min="3075" max="3075" width="11.25" style="65" customWidth="1"/>
    <col min="3076" max="3076" width="7.75" style="65" customWidth="1"/>
    <col min="3077" max="3077" width="0.125" style="65" customWidth="1"/>
    <col min="3078" max="3078" width="9.25" style="65" customWidth="1"/>
    <col min="3079" max="3081" width="9" style="65"/>
    <col min="3082" max="3082" width="19.625" style="65" customWidth="1"/>
    <col min="3083" max="3325" width="9" style="65"/>
    <col min="3326" max="3326" width="19.625" style="65" customWidth="1"/>
    <col min="3327" max="3327" width="25" style="65" customWidth="1"/>
    <col min="3328" max="3328" width="5.875" style="65" customWidth="1"/>
    <col min="3329" max="3330" width="5" style="65" customWidth="1"/>
    <col min="3331" max="3331" width="11.25" style="65" customWidth="1"/>
    <col min="3332" max="3332" width="7.75" style="65" customWidth="1"/>
    <col min="3333" max="3333" width="0.125" style="65" customWidth="1"/>
    <col min="3334" max="3334" width="9.25" style="65" customWidth="1"/>
    <col min="3335" max="3337" width="9" style="65"/>
    <col min="3338" max="3338" width="19.625" style="65" customWidth="1"/>
    <col min="3339" max="3581" width="9" style="65"/>
    <col min="3582" max="3582" width="19.625" style="65" customWidth="1"/>
    <col min="3583" max="3583" width="25" style="65" customWidth="1"/>
    <col min="3584" max="3584" width="5.875" style="65" customWidth="1"/>
    <col min="3585" max="3586" width="5" style="65" customWidth="1"/>
    <col min="3587" max="3587" width="11.25" style="65" customWidth="1"/>
    <col min="3588" max="3588" width="7.75" style="65" customWidth="1"/>
    <col min="3589" max="3589" width="0.125" style="65" customWidth="1"/>
    <col min="3590" max="3590" width="9.25" style="65" customWidth="1"/>
    <col min="3591" max="3593" width="9" style="65"/>
    <col min="3594" max="3594" width="19.625" style="65" customWidth="1"/>
    <col min="3595" max="3837" width="9" style="65"/>
    <col min="3838" max="3838" width="19.625" style="65" customWidth="1"/>
    <col min="3839" max="3839" width="25" style="65" customWidth="1"/>
    <col min="3840" max="3840" width="5.875" style="65" customWidth="1"/>
    <col min="3841" max="3842" width="5" style="65" customWidth="1"/>
    <col min="3843" max="3843" width="11.25" style="65" customWidth="1"/>
    <col min="3844" max="3844" width="7.75" style="65" customWidth="1"/>
    <col min="3845" max="3845" width="0.125" style="65" customWidth="1"/>
    <col min="3846" max="3846" width="9.25" style="65" customWidth="1"/>
    <col min="3847" max="3849" width="9" style="65"/>
    <col min="3850" max="3850" width="19.625" style="65" customWidth="1"/>
    <col min="3851" max="4093" width="9" style="65"/>
    <col min="4094" max="4094" width="19.625" style="65" customWidth="1"/>
    <col min="4095" max="4095" width="25" style="65" customWidth="1"/>
    <col min="4096" max="4096" width="5.875" style="65" customWidth="1"/>
    <col min="4097" max="4098" width="5" style="65" customWidth="1"/>
    <col min="4099" max="4099" width="11.25" style="65" customWidth="1"/>
    <col min="4100" max="4100" width="7.75" style="65" customWidth="1"/>
    <col min="4101" max="4101" width="0.125" style="65" customWidth="1"/>
    <col min="4102" max="4102" width="9.25" style="65" customWidth="1"/>
    <col min="4103" max="4105" width="9" style="65"/>
    <col min="4106" max="4106" width="19.625" style="65" customWidth="1"/>
    <col min="4107" max="4349" width="9" style="65"/>
    <col min="4350" max="4350" width="19.625" style="65" customWidth="1"/>
    <col min="4351" max="4351" width="25" style="65" customWidth="1"/>
    <col min="4352" max="4352" width="5.875" style="65" customWidth="1"/>
    <col min="4353" max="4354" width="5" style="65" customWidth="1"/>
    <col min="4355" max="4355" width="11.25" style="65" customWidth="1"/>
    <col min="4356" max="4356" width="7.75" style="65" customWidth="1"/>
    <col min="4357" max="4357" width="0.125" style="65" customWidth="1"/>
    <col min="4358" max="4358" width="9.25" style="65" customWidth="1"/>
    <col min="4359" max="4361" width="9" style="65"/>
    <col min="4362" max="4362" width="19.625" style="65" customWidth="1"/>
    <col min="4363" max="4605" width="9" style="65"/>
    <col min="4606" max="4606" width="19.625" style="65" customWidth="1"/>
    <col min="4607" max="4607" width="25" style="65" customWidth="1"/>
    <col min="4608" max="4608" width="5.875" style="65" customWidth="1"/>
    <col min="4609" max="4610" width="5" style="65" customWidth="1"/>
    <col min="4611" max="4611" width="11.25" style="65" customWidth="1"/>
    <col min="4612" max="4612" width="7.75" style="65" customWidth="1"/>
    <col min="4613" max="4613" width="0.125" style="65" customWidth="1"/>
    <col min="4614" max="4614" width="9.25" style="65" customWidth="1"/>
    <col min="4615" max="4617" width="9" style="65"/>
    <col min="4618" max="4618" width="19.625" style="65" customWidth="1"/>
    <col min="4619" max="4861" width="9" style="65"/>
    <col min="4862" max="4862" width="19.625" style="65" customWidth="1"/>
    <col min="4863" max="4863" width="25" style="65" customWidth="1"/>
    <col min="4864" max="4864" width="5.875" style="65" customWidth="1"/>
    <col min="4865" max="4866" width="5" style="65" customWidth="1"/>
    <col min="4867" max="4867" width="11.25" style="65" customWidth="1"/>
    <col min="4868" max="4868" width="7.75" style="65" customWidth="1"/>
    <col min="4869" max="4869" width="0.125" style="65" customWidth="1"/>
    <col min="4870" max="4870" width="9.25" style="65" customWidth="1"/>
    <col min="4871" max="4873" width="9" style="65"/>
    <col min="4874" max="4874" width="19.625" style="65" customWidth="1"/>
    <col min="4875" max="5117" width="9" style="65"/>
    <col min="5118" max="5118" width="19.625" style="65" customWidth="1"/>
    <col min="5119" max="5119" width="25" style="65" customWidth="1"/>
    <col min="5120" max="5120" width="5.875" style="65" customWidth="1"/>
    <col min="5121" max="5122" width="5" style="65" customWidth="1"/>
    <col min="5123" max="5123" width="11.25" style="65" customWidth="1"/>
    <col min="5124" max="5124" width="7.75" style="65" customWidth="1"/>
    <col min="5125" max="5125" width="0.125" style="65" customWidth="1"/>
    <col min="5126" max="5126" width="9.25" style="65" customWidth="1"/>
    <col min="5127" max="5129" width="9" style="65"/>
    <col min="5130" max="5130" width="19.625" style="65" customWidth="1"/>
    <col min="5131" max="5373" width="9" style="65"/>
    <col min="5374" max="5374" width="19.625" style="65" customWidth="1"/>
    <col min="5375" max="5375" width="25" style="65" customWidth="1"/>
    <col min="5376" max="5376" width="5.875" style="65" customWidth="1"/>
    <col min="5377" max="5378" width="5" style="65" customWidth="1"/>
    <col min="5379" max="5379" width="11.25" style="65" customWidth="1"/>
    <col min="5380" max="5380" width="7.75" style="65" customWidth="1"/>
    <col min="5381" max="5381" width="0.125" style="65" customWidth="1"/>
    <col min="5382" max="5382" width="9.25" style="65" customWidth="1"/>
    <col min="5383" max="5385" width="9" style="65"/>
    <col min="5386" max="5386" width="19.625" style="65" customWidth="1"/>
    <col min="5387" max="5629" width="9" style="65"/>
    <col min="5630" max="5630" width="19.625" style="65" customWidth="1"/>
    <col min="5631" max="5631" width="25" style="65" customWidth="1"/>
    <col min="5632" max="5632" width="5.875" style="65" customWidth="1"/>
    <col min="5633" max="5634" width="5" style="65" customWidth="1"/>
    <col min="5635" max="5635" width="11.25" style="65" customWidth="1"/>
    <col min="5636" max="5636" width="7.75" style="65" customWidth="1"/>
    <col min="5637" max="5637" width="0.125" style="65" customWidth="1"/>
    <col min="5638" max="5638" width="9.25" style="65" customWidth="1"/>
    <col min="5639" max="5641" width="9" style="65"/>
    <col min="5642" max="5642" width="19.625" style="65" customWidth="1"/>
    <col min="5643" max="5885" width="9" style="65"/>
    <col min="5886" max="5886" width="19.625" style="65" customWidth="1"/>
    <col min="5887" max="5887" width="25" style="65" customWidth="1"/>
    <col min="5888" max="5888" width="5.875" style="65" customWidth="1"/>
    <col min="5889" max="5890" width="5" style="65" customWidth="1"/>
    <col min="5891" max="5891" width="11.25" style="65" customWidth="1"/>
    <col min="5892" max="5892" width="7.75" style="65" customWidth="1"/>
    <col min="5893" max="5893" width="0.125" style="65" customWidth="1"/>
    <col min="5894" max="5894" width="9.25" style="65" customWidth="1"/>
    <col min="5895" max="5897" width="9" style="65"/>
    <col min="5898" max="5898" width="19.625" style="65" customWidth="1"/>
    <col min="5899" max="6141" width="9" style="65"/>
    <col min="6142" max="6142" width="19.625" style="65" customWidth="1"/>
    <col min="6143" max="6143" width="25" style="65" customWidth="1"/>
    <col min="6144" max="6144" width="5.875" style="65" customWidth="1"/>
    <col min="6145" max="6146" width="5" style="65" customWidth="1"/>
    <col min="6147" max="6147" width="11.25" style="65" customWidth="1"/>
    <col min="6148" max="6148" width="7.75" style="65" customWidth="1"/>
    <col min="6149" max="6149" width="0.125" style="65" customWidth="1"/>
    <col min="6150" max="6150" width="9.25" style="65" customWidth="1"/>
    <col min="6151" max="6153" width="9" style="65"/>
    <col min="6154" max="6154" width="19.625" style="65" customWidth="1"/>
    <col min="6155" max="6397" width="9" style="65"/>
    <col min="6398" max="6398" width="19.625" style="65" customWidth="1"/>
    <col min="6399" max="6399" width="25" style="65" customWidth="1"/>
    <col min="6400" max="6400" width="5.875" style="65" customWidth="1"/>
    <col min="6401" max="6402" width="5" style="65" customWidth="1"/>
    <col min="6403" max="6403" width="11.25" style="65" customWidth="1"/>
    <col min="6404" max="6404" width="7.75" style="65" customWidth="1"/>
    <col min="6405" max="6405" width="0.125" style="65" customWidth="1"/>
    <col min="6406" max="6406" width="9.25" style="65" customWidth="1"/>
    <col min="6407" max="6409" width="9" style="65"/>
    <col min="6410" max="6410" width="19.625" style="65" customWidth="1"/>
    <col min="6411" max="6653" width="9" style="65"/>
    <col min="6654" max="6654" width="19.625" style="65" customWidth="1"/>
    <col min="6655" max="6655" width="25" style="65" customWidth="1"/>
    <col min="6656" max="6656" width="5.875" style="65" customWidth="1"/>
    <col min="6657" max="6658" width="5" style="65" customWidth="1"/>
    <col min="6659" max="6659" width="11.25" style="65" customWidth="1"/>
    <col min="6660" max="6660" width="7.75" style="65" customWidth="1"/>
    <col min="6661" max="6661" width="0.125" style="65" customWidth="1"/>
    <col min="6662" max="6662" width="9.25" style="65" customWidth="1"/>
    <col min="6663" max="6665" width="9" style="65"/>
    <col min="6666" max="6666" width="19.625" style="65" customWidth="1"/>
    <col min="6667" max="6909" width="9" style="65"/>
    <col min="6910" max="6910" width="19.625" style="65" customWidth="1"/>
    <col min="6911" max="6911" width="25" style="65" customWidth="1"/>
    <col min="6912" max="6912" width="5.875" style="65" customWidth="1"/>
    <col min="6913" max="6914" width="5" style="65" customWidth="1"/>
    <col min="6915" max="6915" width="11.25" style="65" customWidth="1"/>
    <col min="6916" max="6916" width="7.75" style="65" customWidth="1"/>
    <col min="6917" max="6917" width="0.125" style="65" customWidth="1"/>
    <col min="6918" max="6918" width="9.25" style="65" customWidth="1"/>
    <col min="6919" max="6921" width="9" style="65"/>
    <col min="6922" max="6922" width="19.625" style="65" customWidth="1"/>
    <col min="6923" max="7165" width="9" style="65"/>
    <col min="7166" max="7166" width="19.625" style="65" customWidth="1"/>
    <col min="7167" max="7167" width="25" style="65" customWidth="1"/>
    <col min="7168" max="7168" width="5.875" style="65" customWidth="1"/>
    <col min="7169" max="7170" width="5" style="65" customWidth="1"/>
    <col min="7171" max="7171" width="11.25" style="65" customWidth="1"/>
    <col min="7172" max="7172" width="7.75" style="65" customWidth="1"/>
    <col min="7173" max="7173" width="0.125" style="65" customWidth="1"/>
    <col min="7174" max="7174" width="9.25" style="65" customWidth="1"/>
    <col min="7175" max="7177" width="9" style="65"/>
    <col min="7178" max="7178" width="19.625" style="65" customWidth="1"/>
    <col min="7179" max="7421" width="9" style="65"/>
    <col min="7422" max="7422" width="19.625" style="65" customWidth="1"/>
    <col min="7423" max="7423" width="25" style="65" customWidth="1"/>
    <col min="7424" max="7424" width="5.875" style="65" customWidth="1"/>
    <col min="7425" max="7426" width="5" style="65" customWidth="1"/>
    <col min="7427" max="7427" width="11.25" style="65" customWidth="1"/>
    <col min="7428" max="7428" width="7.75" style="65" customWidth="1"/>
    <col min="7429" max="7429" width="0.125" style="65" customWidth="1"/>
    <col min="7430" max="7430" width="9.25" style="65" customWidth="1"/>
    <col min="7431" max="7433" width="9" style="65"/>
    <col min="7434" max="7434" width="19.625" style="65" customWidth="1"/>
    <col min="7435" max="7677" width="9" style="65"/>
    <col min="7678" max="7678" width="19.625" style="65" customWidth="1"/>
    <col min="7679" max="7679" width="25" style="65" customWidth="1"/>
    <col min="7680" max="7680" width="5.875" style="65" customWidth="1"/>
    <col min="7681" max="7682" width="5" style="65" customWidth="1"/>
    <col min="7683" max="7683" width="11.25" style="65" customWidth="1"/>
    <col min="7684" max="7684" width="7.75" style="65" customWidth="1"/>
    <col min="7685" max="7685" width="0.125" style="65" customWidth="1"/>
    <col min="7686" max="7686" width="9.25" style="65" customWidth="1"/>
    <col min="7687" max="7689" width="9" style="65"/>
    <col min="7690" max="7690" width="19.625" style="65" customWidth="1"/>
    <col min="7691" max="7933" width="9" style="65"/>
    <col min="7934" max="7934" width="19.625" style="65" customWidth="1"/>
    <col min="7935" max="7935" width="25" style="65" customWidth="1"/>
    <col min="7936" max="7936" width="5.875" style="65" customWidth="1"/>
    <col min="7937" max="7938" width="5" style="65" customWidth="1"/>
    <col min="7939" max="7939" width="11.25" style="65" customWidth="1"/>
    <col min="7940" max="7940" width="7.75" style="65" customWidth="1"/>
    <col min="7941" max="7941" width="0.125" style="65" customWidth="1"/>
    <col min="7942" max="7942" width="9.25" style="65" customWidth="1"/>
    <col min="7943" max="7945" width="9" style="65"/>
    <col min="7946" max="7946" width="19.625" style="65" customWidth="1"/>
    <col min="7947" max="8189" width="9" style="65"/>
    <col min="8190" max="8190" width="19.625" style="65" customWidth="1"/>
    <col min="8191" max="8191" width="25" style="65" customWidth="1"/>
    <col min="8192" max="8192" width="5.875" style="65" customWidth="1"/>
    <col min="8193" max="8194" width="5" style="65" customWidth="1"/>
    <col min="8195" max="8195" width="11.25" style="65" customWidth="1"/>
    <col min="8196" max="8196" width="7.75" style="65" customWidth="1"/>
    <col min="8197" max="8197" width="0.125" style="65" customWidth="1"/>
    <col min="8198" max="8198" width="9.25" style="65" customWidth="1"/>
    <col min="8199" max="8201" width="9" style="65"/>
    <col min="8202" max="8202" width="19.625" style="65" customWidth="1"/>
    <col min="8203" max="8445" width="9" style="65"/>
    <col min="8446" max="8446" width="19.625" style="65" customWidth="1"/>
    <col min="8447" max="8447" width="25" style="65" customWidth="1"/>
    <col min="8448" max="8448" width="5.875" style="65" customWidth="1"/>
    <col min="8449" max="8450" width="5" style="65" customWidth="1"/>
    <col min="8451" max="8451" width="11.25" style="65" customWidth="1"/>
    <col min="8452" max="8452" width="7.75" style="65" customWidth="1"/>
    <col min="8453" max="8453" width="0.125" style="65" customWidth="1"/>
    <col min="8454" max="8454" width="9.25" style="65" customWidth="1"/>
    <col min="8455" max="8457" width="9" style="65"/>
    <col min="8458" max="8458" width="19.625" style="65" customWidth="1"/>
    <col min="8459" max="8701" width="9" style="65"/>
    <col min="8702" max="8702" width="19.625" style="65" customWidth="1"/>
    <col min="8703" max="8703" width="25" style="65" customWidth="1"/>
    <col min="8704" max="8704" width="5.875" style="65" customWidth="1"/>
    <col min="8705" max="8706" width="5" style="65" customWidth="1"/>
    <col min="8707" max="8707" width="11.25" style="65" customWidth="1"/>
    <col min="8708" max="8708" width="7.75" style="65" customWidth="1"/>
    <col min="8709" max="8709" width="0.125" style="65" customWidth="1"/>
    <col min="8710" max="8710" width="9.25" style="65" customWidth="1"/>
    <col min="8711" max="8713" width="9" style="65"/>
    <col min="8714" max="8714" width="19.625" style="65" customWidth="1"/>
    <col min="8715" max="8957" width="9" style="65"/>
    <col min="8958" max="8958" width="19.625" style="65" customWidth="1"/>
    <col min="8959" max="8959" width="25" style="65" customWidth="1"/>
    <col min="8960" max="8960" width="5.875" style="65" customWidth="1"/>
    <col min="8961" max="8962" width="5" style="65" customWidth="1"/>
    <col min="8963" max="8963" width="11.25" style="65" customWidth="1"/>
    <col min="8964" max="8964" width="7.75" style="65" customWidth="1"/>
    <col min="8965" max="8965" width="0.125" style="65" customWidth="1"/>
    <col min="8966" max="8966" width="9.25" style="65" customWidth="1"/>
    <col min="8967" max="8969" width="9" style="65"/>
    <col min="8970" max="8970" width="19.625" style="65" customWidth="1"/>
    <col min="8971" max="9213" width="9" style="65"/>
    <col min="9214" max="9214" width="19.625" style="65" customWidth="1"/>
    <col min="9215" max="9215" width="25" style="65" customWidth="1"/>
    <col min="9216" max="9216" width="5.875" style="65" customWidth="1"/>
    <col min="9217" max="9218" width="5" style="65" customWidth="1"/>
    <col min="9219" max="9219" width="11.25" style="65" customWidth="1"/>
    <col min="9220" max="9220" width="7.75" style="65" customWidth="1"/>
    <col min="9221" max="9221" width="0.125" style="65" customWidth="1"/>
    <col min="9222" max="9222" width="9.25" style="65" customWidth="1"/>
    <col min="9223" max="9225" width="9" style="65"/>
    <col min="9226" max="9226" width="19.625" style="65" customWidth="1"/>
    <col min="9227" max="9469" width="9" style="65"/>
    <col min="9470" max="9470" width="19.625" style="65" customWidth="1"/>
    <col min="9471" max="9471" width="25" style="65" customWidth="1"/>
    <col min="9472" max="9472" width="5.875" style="65" customWidth="1"/>
    <col min="9473" max="9474" width="5" style="65" customWidth="1"/>
    <col min="9475" max="9475" width="11.25" style="65" customWidth="1"/>
    <col min="9476" max="9476" width="7.75" style="65" customWidth="1"/>
    <col min="9477" max="9477" width="0.125" style="65" customWidth="1"/>
    <col min="9478" max="9478" width="9.25" style="65" customWidth="1"/>
    <col min="9479" max="9481" width="9" style="65"/>
    <col min="9482" max="9482" width="19.625" style="65" customWidth="1"/>
    <col min="9483" max="9725" width="9" style="65"/>
    <col min="9726" max="9726" width="19.625" style="65" customWidth="1"/>
    <col min="9727" max="9727" width="25" style="65" customWidth="1"/>
    <col min="9728" max="9728" width="5.875" style="65" customWidth="1"/>
    <col min="9729" max="9730" width="5" style="65" customWidth="1"/>
    <col min="9731" max="9731" width="11.25" style="65" customWidth="1"/>
    <col min="9732" max="9732" width="7.75" style="65" customWidth="1"/>
    <col min="9733" max="9733" width="0.125" style="65" customWidth="1"/>
    <col min="9734" max="9734" width="9.25" style="65" customWidth="1"/>
    <col min="9735" max="9737" width="9" style="65"/>
    <col min="9738" max="9738" width="19.625" style="65" customWidth="1"/>
    <col min="9739" max="9981" width="9" style="65"/>
    <col min="9982" max="9982" width="19.625" style="65" customWidth="1"/>
    <col min="9983" max="9983" width="25" style="65" customWidth="1"/>
    <col min="9984" max="9984" width="5.875" style="65" customWidth="1"/>
    <col min="9985" max="9986" width="5" style="65" customWidth="1"/>
    <col min="9987" max="9987" width="11.25" style="65" customWidth="1"/>
    <col min="9988" max="9988" width="7.75" style="65" customWidth="1"/>
    <col min="9989" max="9989" width="0.125" style="65" customWidth="1"/>
    <col min="9990" max="9990" width="9.25" style="65" customWidth="1"/>
    <col min="9991" max="9993" width="9" style="65"/>
    <col min="9994" max="9994" width="19.625" style="65" customWidth="1"/>
    <col min="9995" max="10237" width="9" style="65"/>
    <col min="10238" max="10238" width="19.625" style="65" customWidth="1"/>
    <col min="10239" max="10239" width="25" style="65" customWidth="1"/>
    <col min="10240" max="10240" width="5.875" style="65" customWidth="1"/>
    <col min="10241" max="10242" width="5" style="65" customWidth="1"/>
    <col min="10243" max="10243" width="11.25" style="65" customWidth="1"/>
    <col min="10244" max="10244" width="7.75" style="65" customWidth="1"/>
    <col min="10245" max="10245" width="0.125" style="65" customWidth="1"/>
    <col min="10246" max="10246" width="9.25" style="65" customWidth="1"/>
    <col min="10247" max="10249" width="9" style="65"/>
    <col min="10250" max="10250" width="19.625" style="65" customWidth="1"/>
    <col min="10251" max="10493" width="9" style="65"/>
    <col min="10494" max="10494" width="19.625" style="65" customWidth="1"/>
    <col min="10495" max="10495" width="25" style="65" customWidth="1"/>
    <col min="10496" max="10496" width="5.875" style="65" customWidth="1"/>
    <col min="10497" max="10498" width="5" style="65" customWidth="1"/>
    <col min="10499" max="10499" width="11.25" style="65" customWidth="1"/>
    <col min="10500" max="10500" width="7.75" style="65" customWidth="1"/>
    <col min="10501" max="10501" width="0.125" style="65" customWidth="1"/>
    <col min="10502" max="10502" width="9.25" style="65" customWidth="1"/>
    <col min="10503" max="10505" width="9" style="65"/>
    <col min="10506" max="10506" width="19.625" style="65" customWidth="1"/>
    <col min="10507" max="10749" width="9" style="65"/>
    <col min="10750" max="10750" width="19.625" style="65" customWidth="1"/>
    <col min="10751" max="10751" width="25" style="65" customWidth="1"/>
    <col min="10752" max="10752" width="5.875" style="65" customWidth="1"/>
    <col min="10753" max="10754" width="5" style="65" customWidth="1"/>
    <col min="10755" max="10755" width="11.25" style="65" customWidth="1"/>
    <col min="10756" max="10756" width="7.75" style="65" customWidth="1"/>
    <col min="10757" max="10757" width="0.125" style="65" customWidth="1"/>
    <col min="10758" max="10758" width="9.25" style="65" customWidth="1"/>
    <col min="10759" max="10761" width="9" style="65"/>
    <col min="10762" max="10762" width="19.625" style="65" customWidth="1"/>
    <col min="10763" max="11005" width="9" style="65"/>
    <col min="11006" max="11006" width="19.625" style="65" customWidth="1"/>
    <col min="11007" max="11007" width="25" style="65" customWidth="1"/>
    <col min="11008" max="11008" width="5.875" style="65" customWidth="1"/>
    <col min="11009" max="11010" width="5" style="65" customWidth="1"/>
    <col min="11011" max="11011" width="11.25" style="65" customWidth="1"/>
    <col min="11012" max="11012" width="7.75" style="65" customWidth="1"/>
    <col min="11013" max="11013" width="0.125" style="65" customWidth="1"/>
    <col min="11014" max="11014" width="9.25" style="65" customWidth="1"/>
    <col min="11015" max="11017" width="9" style="65"/>
    <col min="11018" max="11018" width="19.625" style="65" customWidth="1"/>
    <col min="11019" max="11261" width="9" style="65"/>
    <col min="11262" max="11262" width="19.625" style="65" customWidth="1"/>
    <col min="11263" max="11263" width="25" style="65" customWidth="1"/>
    <col min="11264" max="11264" width="5.875" style="65" customWidth="1"/>
    <col min="11265" max="11266" width="5" style="65" customWidth="1"/>
    <col min="11267" max="11267" width="11.25" style="65" customWidth="1"/>
    <col min="11268" max="11268" width="7.75" style="65" customWidth="1"/>
    <col min="11269" max="11269" width="0.125" style="65" customWidth="1"/>
    <col min="11270" max="11270" width="9.25" style="65" customWidth="1"/>
    <col min="11271" max="11273" width="9" style="65"/>
    <col min="11274" max="11274" width="19.625" style="65" customWidth="1"/>
    <col min="11275" max="11517" width="9" style="65"/>
    <col min="11518" max="11518" width="19.625" style="65" customWidth="1"/>
    <col min="11519" max="11519" width="25" style="65" customWidth="1"/>
    <col min="11520" max="11520" width="5.875" style="65" customWidth="1"/>
    <col min="11521" max="11522" width="5" style="65" customWidth="1"/>
    <col min="11523" max="11523" width="11.25" style="65" customWidth="1"/>
    <col min="11524" max="11524" width="7.75" style="65" customWidth="1"/>
    <col min="11525" max="11525" width="0.125" style="65" customWidth="1"/>
    <col min="11526" max="11526" width="9.25" style="65" customWidth="1"/>
    <col min="11527" max="11529" width="9" style="65"/>
    <col min="11530" max="11530" width="19.625" style="65" customWidth="1"/>
    <col min="11531" max="11773" width="9" style="65"/>
    <col min="11774" max="11774" width="19.625" style="65" customWidth="1"/>
    <col min="11775" max="11775" width="25" style="65" customWidth="1"/>
    <col min="11776" max="11776" width="5.875" style="65" customWidth="1"/>
    <col min="11777" max="11778" width="5" style="65" customWidth="1"/>
    <col min="11779" max="11779" width="11.25" style="65" customWidth="1"/>
    <col min="11780" max="11780" width="7.75" style="65" customWidth="1"/>
    <col min="11781" max="11781" width="0.125" style="65" customWidth="1"/>
    <col min="11782" max="11782" width="9.25" style="65" customWidth="1"/>
    <col min="11783" max="11785" width="9" style="65"/>
    <col min="11786" max="11786" width="19.625" style="65" customWidth="1"/>
    <col min="11787" max="12029" width="9" style="65"/>
    <col min="12030" max="12030" width="19.625" style="65" customWidth="1"/>
    <col min="12031" max="12031" width="25" style="65" customWidth="1"/>
    <col min="12032" max="12032" width="5.875" style="65" customWidth="1"/>
    <col min="12033" max="12034" width="5" style="65" customWidth="1"/>
    <col min="12035" max="12035" width="11.25" style="65" customWidth="1"/>
    <col min="12036" max="12036" width="7.75" style="65" customWidth="1"/>
    <col min="12037" max="12037" width="0.125" style="65" customWidth="1"/>
    <col min="12038" max="12038" width="9.25" style="65" customWidth="1"/>
    <col min="12039" max="12041" width="9" style="65"/>
    <col min="12042" max="12042" width="19.625" style="65" customWidth="1"/>
    <col min="12043" max="12285" width="9" style="65"/>
    <col min="12286" max="12286" width="19.625" style="65" customWidth="1"/>
    <col min="12287" max="12287" width="25" style="65" customWidth="1"/>
    <col min="12288" max="12288" width="5.875" style="65" customWidth="1"/>
    <col min="12289" max="12290" width="5" style="65" customWidth="1"/>
    <col min="12291" max="12291" width="11.25" style="65" customWidth="1"/>
    <col min="12292" max="12292" width="7.75" style="65" customWidth="1"/>
    <col min="12293" max="12293" width="0.125" style="65" customWidth="1"/>
    <col min="12294" max="12294" width="9.25" style="65" customWidth="1"/>
    <col min="12295" max="12297" width="9" style="65"/>
    <col min="12298" max="12298" width="19.625" style="65" customWidth="1"/>
    <col min="12299" max="12541" width="9" style="65"/>
    <col min="12542" max="12542" width="19.625" style="65" customWidth="1"/>
    <col min="12543" max="12543" width="25" style="65" customWidth="1"/>
    <col min="12544" max="12544" width="5.875" style="65" customWidth="1"/>
    <col min="12545" max="12546" width="5" style="65" customWidth="1"/>
    <col min="12547" max="12547" width="11.25" style="65" customWidth="1"/>
    <col min="12548" max="12548" width="7.75" style="65" customWidth="1"/>
    <col min="12549" max="12549" width="0.125" style="65" customWidth="1"/>
    <col min="12550" max="12550" width="9.25" style="65" customWidth="1"/>
    <col min="12551" max="12553" width="9" style="65"/>
    <col min="12554" max="12554" width="19.625" style="65" customWidth="1"/>
    <col min="12555" max="12797" width="9" style="65"/>
    <col min="12798" max="12798" width="19.625" style="65" customWidth="1"/>
    <col min="12799" max="12799" width="25" style="65" customWidth="1"/>
    <col min="12800" max="12800" width="5.875" style="65" customWidth="1"/>
    <col min="12801" max="12802" width="5" style="65" customWidth="1"/>
    <col min="12803" max="12803" width="11.25" style="65" customWidth="1"/>
    <col min="12804" max="12804" width="7.75" style="65" customWidth="1"/>
    <col min="12805" max="12805" width="0.125" style="65" customWidth="1"/>
    <col min="12806" max="12806" width="9.25" style="65" customWidth="1"/>
    <col min="12807" max="12809" width="9" style="65"/>
    <col min="12810" max="12810" width="19.625" style="65" customWidth="1"/>
    <col min="12811" max="13053" width="9" style="65"/>
    <col min="13054" max="13054" width="19.625" style="65" customWidth="1"/>
    <col min="13055" max="13055" width="25" style="65" customWidth="1"/>
    <col min="13056" max="13056" width="5.875" style="65" customWidth="1"/>
    <col min="13057" max="13058" width="5" style="65" customWidth="1"/>
    <col min="13059" max="13059" width="11.25" style="65" customWidth="1"/>
    <col min="13060" max="13060" width="7.75" style="65" customWidth="1"/>
    <col min="13061" max="13061" width="0.125" style="65" customWidth="1"/>
    <col min="13062" max="13062" width="9.25" style="65" customWidth="1"/>
    <col min="13063" max="13065" width="9" style="65"/>
    <col min="13066" max="13066" width="19.625" style="65" customWidth="1"/>
    <col min="13067" max="13309" width="9" style="65"/>
    <col min="13310" max="13310" width="19.625" style="65" customWidth="1"/>
    <col min="13311" max="13311" width="25" style="65" customWidth="1"/>
    <col min="13312" max="13312" width="5.875" style="65" customWidth="1"/>
    <col min="13313" max="13314" width="5" style="65" customWidth="1"/>
    <col min="13315" max="13315" width="11.25" style="65" customWidth="1"/>
    <col min="13316" max="13316" width="7.75" style="65" customWidth="1"/>
    <col min="13317" max="13317" width="0.125" style="65" customWidth="1"/>
    <col min="13318" max="13318" width="9.25" style="65" customWidth="1"/>
    <col min="13319" max="13321" width="9" style="65"/>
    <col min="13322" max="13322" width="19.625" style="65" customWidth="1"/>
    <col min="13323" max="13565" width="9" style="65"/>
    <col min="13566" max="13566" width="19.625" style="65" customWidth="1"/>
    <col min="13567" max="13567" width="25" style="65" customWidth="1"/>
    <col min="13568" max="13568" width="5.875" style="65" customWidth="1"/>
    <col min="13569" max="13570" width="5" style="65" customWidth="1"/>
    <col min="13571" max="13571" width="11.25" style="65" customWidth="1"/>
    <col min="13572" max="13572" width="7.75" style="65" customWidth="1"/>
    <col min="13573" max="13573" width="0.125" style="65" customWidth="1"/>
    <col min="13574" max="13574" width="9.25" style="65" customWidth="1"/>
    <col min="13575" max="13577" width="9" style="65"/>
    <col min="13578" max="13578" width="19.625" style="65" customWidth="1"/>
    <col min="13579" max="13821" width="9" style="65"/>
    <col min="13822" max="13822" width="19.625" style="65" customWidth="1"/>
    <col min="13823" max="13823" width="25" style="65" customWidth="1"/>
    <col min="13824" max="13824" width="5.875" style="65" customWidth="1"/>
    <col min="13825" max="13826" width="5" style="65" customWidth="1"/>
    <col min="13827" max="13827" width="11.25" style="65" customWidth="1"/>
    <col min="13828" max="13828" width="7.75" style="65" customWidth="1"/>
    <col min="13829" max="13829" width="0.125" style="65" customWidth="1"/>
    <col min="13830" max="13830" width="9.25" style="65" customWidth="1"/>
    <col min="13831" max="13833" width="9" style="65"/>
    <col min="13834" max="13834" width="19.625" style="65" customWidth="1"/>
    <col min="13835" max="14077" width="9" style="65"/>
    <col min="14078" max="14078" width="19.625" style="65" customWidth="1"/>
    <col min="14079" max="14079" width="25" style="65" customWidth="1"/>
    <col min="14080" max="14080" width="5.875" style="65" customWidth="1"/>
    <col min="14081" max="14082" width="5" style="65" customWidth="1"/>
    <col min="14083" max="14083" width="11.25" style="65" customWidth="1"/>
    <col min="14084" max="14084" width="7.75" style="65" customWidth="1"/>
    <col min="14085" max="14085" width="0.125" style="65" customWidth="1"/>
    <col min="14086" max="14086" width="9.25" style="65" customWidth="1"/>
    <col min="14087" max="14089" width="9" style="65"/>
    <col min="14090" max="14090" width="19.625" style="65" customWidth="1"/>
    <col min="14091" max="14333" width="9" style="65"/>
    <col min="14334" max="14334" width="19.625" style="65" customWidth="1"/>
    <col min="14335" max="14335" width="25" style="65" customWidth="1"/>
    <col min="14336" max="14336" width="5.875" style="65" customWidth="1"/>
    <col min="14337" max="14338" width="5" style="65" customWidth="1"/>
    <col min="14339" max="14339" width="11.25" style="65" customWidth="1"/>
    <col min="14340" max="14340" width="7.75" style="65" customWidth="1"/>
    <col min="14341" max="14341" width="0.125" style="65" customWidth="1"/>
    <col min="14342" max="14342" width="9.25" style="65" customWidth="1"/>
    <col min="14343" max="14345" width="9" style="65"/>
    <col min="14346" max="14346" width="19.625" style="65" customWidth="1"/>
    <col min="14347" max="14589" width="9" style="65"/>
    <col min="14590" max="14590" width="19.625" style="65" customWidth="1"/>
    <col min="14591" max="14591" width="25" style="65" customWidth="1"/>
    <col min="14592" max="14592" width="5.875" style="65" customWidth="1"/>
    <col min="14593" max="14594" width="5" style="65" customWidth="1"/>
    <col min="14595" max="14595" width="11.25" style="65" customWidth="1"/>
    <col min="14596" max="14596" width="7.75" style="65" customWidth="1"/>
    <col min="14597" max="14597" width="0.125" style="65" customWidth="1"/>
    <col min="14598" max="14598" width="9.25" style="65" customWidth="1"/>
    <col min="14599" max="14601" width="9" style="65"/>
    <col min="14602" max="14602" width="19.625" style="65" customWidth="1"/>
    <col min="14603" max="14845" width="9" style="65"/>
    <col min="14846" max="14846" width="19.625" style="65" customWidth="1"/>
    <col min="14847" max="14847" width="25" style="65" customWidth="1"/>
    <col min="14848" max="14848" width="5.875" style="65" customWidth="1"/>
    <col min="14849" max="14850" width="5" style="65" customWidth="1"/>
    <col min="14851" max="14851" width="11.25" style="65" customWidth="1"/>
    <col min="14852" max="14852" width="7.75" style="65" customWidth="1"/>
    <col min="14853" max="14853" width="0.125" style="65" customWidth="1"/>
    <col min="14854" max="14854" width="9.25" style="65" customWidth="1"/>
    <col min="14855" max="14857" width="9" style="65"/>
    <col min="14858" max="14858" width="19.625" style="65" customWidth="1"/>
    <col min="14859" max="15101" width="9" style="65"/>
    <col min="15102" max="15102" width="19.625" style="65" customWidth="1"/>
    <col min="15103" max="15103" width="25" style="65" customWidth="1"/>
    <col min="15104" max="15104" width="5.875" style="65" customWidth="1"/>
    <col min="15105" max="15106" width="5" style="65" customWidth="1"/>
    <col min="15107" max="15107" width="11.25" style="65" customWidth="1"/>
    <col min="15108" max="15108" width="7.75" style="65" customWidth="1"/>
    <col min="15109" max="15109" width="0.125" style="65" customWidth="1"/>
    <col min="15110" max="15110" width="9.25" style="65" customWidth="1"/>
    <col min="15111" max="15113" width="9" style="65"/>
    <col min="15114" max="15114" width="19.625" style="65" customWidth="1"/>
    <col min="15115" max="15357" width="9" style="65"/>
    <col min="15358" max="15358" width="19.625" style="65" customWidth="1"/>
    <col min="15359" max="15359" width="25" style="65" customWidth="1"/>
    <col min="15360" max="15360" width="5.875" style="65" customWidth="1"/>
    <col min="15361" max="15362" width="5" style="65" customWidth="1"/>
    <col min="15363" max="15363" width="11.25" style="65" customWidth="1"/>
    <col min="15364" max="15364" width="7.75" style="65" customWidth="1"/>
    <col min="15365" max="15365" width="0.125" style="65" customWidth="1"/>
    <col min="15366" max="15366" width="9.25" style="65" customWidth="1"/>
    <col min="15367" max="15369" width="9" style="65"/>
    <col min="15370" max="15370" width="19.625" style="65" customWidth="1"/>
    <col min="15371" max="15613" width="9" style="65"/>
    <col min="15614" max="15614" width="19.625" style="65" customWidth="1"/>
    <col min="15615" max="15615" width="25" style="65" customWidth="1"/>
    <col min="15616" max="15616" width="5.875" style="65" customWidth="1"/>
    <col min="15617" max="15618" width="5" style="65" customWidth="1"/>
    <col min="15619" max="15619" width="11.25" style="65" customWidth="1"/>
    <col min="15620" max="15620" width="7.75" style="65" customWidth="1"/>
    <col min="15621" max="15621" width="0.125" style="65" customWidth="1"/>
    <col min="15622" max="15622" width="9.25" style="65" customWidth="1"/>
    <col min="15623" max="15625" width="9" style="65"/>
    <col min="15626" max="15626" width="19.625" style="65" customWidth="1"/>
    <col min="15627" max="15869" width="9" style="65"/>
    <col min="15870" max="15870" width="19.625" style="65" customWidth="1"/>
    <col min="15871" max="15871" width="25" style="65" customWidth="1"/>
    <col min="15872" max="15872" width="5.875" style="65" customWidth="1"/>
    <col min="15873" max="15874" width="5" style="65" customWidth="1"/>
    <col min="15875" max="15875" width="11.25" style="65" customWidth="1"/>
    <col min="15876" max="15876" width="7.75" style="65" customWidth="1"/>
    <col min="15877" max="15877" width="0.125" style="65" customWidth="1"/>
    <col min="15878" max="15878" width="9.25" style="65" customWidth="1"/>
    <col min="15879" max="15881" width="9" style="65"/>
    <col min="15882" max="15882" width="19.625" style="65" customWidth="1"/>
    <col min="15883" max="16125" width="9" style="65"/>
    <col min="16126" max="16126" width="19.625" style="65" customWidth="1"/>
    <col min="16127" max="16127" width="25" style="65" customWidth="1"/>
    <col min="16128" max="16128" width="5.875" style="65" customWidth="1"/>
    <col min="16129" max="16130" width="5" style="65" customWidth="1"/>
    <col min="16131" max="16131" width="11.25" style="65" customWidth="1"/>
    <col min="16132" max="16132" width="7.75" style="65" customWidth="1"/>
    <col min="16133" max="16133" width="0.125" style="65" customWidth="1"/>
    <col min="16134" max="16134" width="9.25" style="65" customWidth="1"/>
    <col min="16135" max="16137" width="9" style="65"/>
    <col min="16138" max="16138" width="19.625" style="65" customWidth="1"/>
    <col min="16139" max="16384" width="9" style="65"/>
  </cols>
  <sheetData>
    <row r="1" spans="1:8" ht="15" customHeight="1">
      <c r="A1" s="66" t="s">
        <v>61</v>
      </c>
      <c r="B1" s="172" t="s">
        <v>32</v>
      </c>
      <c r="C1" s="173"/>
      <c r="D1" s="69" t="s">
        <v>35</v>
      </c>
      <c r="E1" s="69" t="s">
        <v>34</v>
      </c>
      <c r="F1" s="69" t="s">
        <v>36</v>
      </c>
      <c r="G1" s="174" t="s">
        <v>155</v>
      </c>
      <c r="H1" s="175"/>
    </row>
    <row r="2" spans="1:8" ht="15" customHeight="1">
      <c r="A2" s="72" t="s">
        <v>156</v>
      </c>
      <c r="B2" s="67" t="s">
        <v>157</v>
      </c>
      <c r="C2" s="68"/>
      <c r="D2" s="69">
        <v>10</v>
      </c>
      <c r="E2" s="69" t="s">
        <v>45</v>
      </c>
      <c r="F2" s="69">
        <v>235</v>
      </c>
      <c r="G2" s="70">
        <v>2350</v>
      </c>
      <c r="H2" s="71"/>
    </row>
    <row r="3" spans="1:8" ht="15" customHeight="1">
      <c r="A3" s="72" t="s">
        <v>158</v>
      </c>
      <c r="B3" s="67" t="s">
        <v>159</v>
      </c>
      <c r="C3" s="68"/>
      <c r="D3" s="69">
        <v>3</v>
      </c>
      <c r="E3" s="69" t="s">
        <v>45</v>
      </c>
      <c r="F3" s="69">
        <v>2500</v>
      </c>
      <c r="G3" s="70">
        <v>7500</v>
      </c>
      <c r="H3" s="71"/>
    </row>
    <row r="4" spans="1:8" ht="15" customHeight="1">
      <c r="A4" s="72" t="s">
        <v>160</v>
      </c>
      <c r="B4" s="67" t="s">
        <v>161</v>
      </c>
      <c r="C4" s="68"/>
      <c r="D4" s="69">
        <v>3</v>
      </c>
      <c r="E4" s="69" t="s">
        <v>45</v>
      </c>
      <c r="F4" s="69">
        <v>260</v>
      </c>
      <c r="G4" s="70">
        <v>780</v>
      </c>
      <c r="H4" s="71"/>
    </row>
    <row r="5" spans="1:8" ht="15" customHeight="1">
      <c r="A5" s="72" t="s">
        <v>162</v>
      </c>
      <c r="B5" s="67" t="s">
        <v>163</v>
      </c>
      <c r="C5" s="68"/>
      <c r="D5" s="69">
        <v>8</v>
      </c>
      <c r="E5" s="69" t="s">
        <v>164</v>
      </c>
      <c r="F5" s="69">
        <v>750</v>
      </c>
      <c r="G5" s="70">
        <v>6000</v>
      </c>
      <c r="H5" s="71"/>
    </row>
    <row r="6" spans="1:8" ht="15" customHeight="1">
      <c r="A6" s="72" t="s">
        <v>165</v>
      </c>
      <c r="B6" s="67" t="s">
        <v>166</v>
      </c>
      <c r="C6" s="68"/>
      <c r="D6" s="69">
        <v>1</v>
      </c>
      <c r="E6" s="69" t="s">
        <v>167</v>
      </c>
      <c r="F6" s="69">
        <v>850</v>
      </c>
      <c r="G6" s="70">
        <v>850</v>
      </c>
      <c r="H6" s="71"/>
    </row>
    <row r="7" spans="1:8" ht="15" customHeight="1">
      <c r="A7" s="72" t="s">
        <v>168</v>
      </c>
      <c r="B7" s="67" t="s">
        <v>169</v>
      </c>
      <c r="C7" s="68"/>
      <c r="D7" s="69">
        <v>3</v>
      </c>
      <c r="E7" s="69" t="s">
        <v>45</v>
      </c>
      <c r="F7" s="69">
        <v>2000</v>
      </c>
      <c r="G7" s="70">
        <v>6000</v>
      </c>
      <c r="H7" s="71"/>
    </row>
    <row r="8" spans="1:8" ht="15" customHeight="1">
      <c r="A8" s="72" t="s">
        <v>170</v>
      </c>
      <c r="B8" s="67" t="s">
        <v>171</v>
      </c>
      <c r="C8" s="68"/>
      <c r="D8" s="69">
        <v>3</v>
      </c>
      <c r="E8" s="69" t="s">
        <v>64</v>
      </c>
      <c r="F8" s="69">
        <v>140</v>
      </c>
      <c r="G8" s="70">
        <v>420</v>
      </c>
      <c r="H8" s="71"/>
    </row>
    <row r="9" spans="1:8" ht="15" customHeight="1">
      <c r="A9" s="72" t="s">
        <v>172</v>
      </c>
      <c r="B9" s="67" t="s">
        <v>173</v>
      </c>
      <c r="C9" s="68"/>
      <c r="D9" s="69">
        <v>3</v>
      </c>
      <c r="E9" s="69" t="s">
        <v>53</v>
      </c>
      <c r="F9" s="69">
        <v>340</v>
      </c>
      <c r="G9" s="70">
        <v>1020</v>
      </c>
      <c r="H9" s="71"/>
    </row>
    <row r="10" spans="1:8" ht="15" customHeight="1">
      <c r="A10" s="72" t="s">
        <v>174</v>
      </c>
      <c r="B10" s="67" t="s">
        <v>175</v>
      </c>
      <c r="C10" s="68"/>
      <c r="D10" s="69">
        <v>3</v>
      </c>
      <c r="E10" s="69" t="s">
        <v>53</v>
      </c>
      <c r="F10" s="69">
        <v>30</v>
      </c>
      <c r="G10" s="70">
        <v>90</v>
      </c>
      <c r="H10" s="71"/>
    </row>
    <row r="11" spans="1:8" ht="15" customHeight="1">
      <c r="A11" s="72" t="s">
        <v>176</v>
      </c>
      <c r="B11" s="67" t="s">
        <v>177</v>
      </c>
      <c r="C11" s="68"/>
      <c r="D11" s="69">
        <v>3</v>
      </c>
      <c r="E11" s="69" t="s">
        <v>45</v>
      </c>
      <c r="F11" s="69">
        <v>240</v>
      </c>
      <c r="G11" s="70">
        <v>720</v>
      </c>
      <c r="H11" s="71"/>
    </row>
    <row r="12" spans="1:8" ht="15" customHeight="1">
      <c r="A12" s="72" t="s">
        <v>176</v>
      </c>
      <c r="B12" s="67" t="s">
        <v>178</v>
      </c>
      <c r="C12" s="68"/>
      <c r="D12" s="69">
        <v>1</v>
      </c>
      <c r="E12" s="69" t="s">
        <v>45</v>
      </c>
      <c r="F12" s="69">
        <v>85</v>
      </c>
      <c r="G12" s="70">
        <v>85</v>
      </c>
      <c r="H12" s="71"/>
    </row>
    <row r="13" spans="1:8" ht="15" customHeight="1">
      <c r="A13" s="72" t="s">
        <v>179</v>
      </c>
      <c r="B13" s="67" t="s">
        <v>180</v>
      </c>
      <c r="C13" s="68"/>
      <c r="D13" s="69">
        <v>1</v>
      </c>
      <c r="E13" s="69" t="s">
        <v>45</v>
      </c>
      <c r="F13" s="69">
        <v>460</v>
      </c>
      <c r="G13" s="70">
        <v>460</v>
      </c>
      <c r="H13" s="71"/>
    </row>
    <row r="14" spans="1:8" ht="15" customHeight="1">
      <c r="A14" s="72" t="s">
        <v>181</v>
      </c>
      <c r="B14" s="67" t="s">
        <v>182</v>
      </c>
      <c r="C14" s="68"/>
      <c r="D14" s="69">
        <v>1</v>
      </c>
      <c r="E14" s="69" t="s">
        <v>122</v>
      </c>
      <c r="F14" s="69">
        <v>96</v>
      </c>
      <c r="G14" s="70">
        <v>96</v>
      </c>
      <c r="H14" s="71"/>
    </row>
    <row r="15" spans="1:8" ht="15" customHeight="1">
      <c r="A15" s="72" t="s">
        <v>183</v>
      </c>
      <c r="B15" s="67" t="s">
        <v>184</v>
      </c>
      <c r="C15" s="68"/>
      <c r="D15" s="69">
        <v>2</v>
      </c>
      <c r="E15" s="69" t="s">
        <v>185</v>
      </c>
      <c r="F15" s="69">
        <v>124</v>
      </c>
      <c r="G15" s="70">
        <v>248</v>
      </c>
      <c r="H15" s="71"/>
    </row>
    <row r="16" spans="1:8" ht="15" customHeight="1">
      <c r="A16" s="72"/>
      <c r="B16" s="67"/>
      <c r="C16" s="68"/>
      <c r="D16" s="69"/>
      <c r="E16" s="69"/>
      <c r="F16" s="69"/>
      <c r="G16" s="70">
        <f>SUM(G2:G15)</f>
        <v>26619</v>
      </c>
      <c r="H16" s="71"/>
    </row>
    <row r="17" spans="1:10" ht="15" customHeight="1">
      <c r="A17" s="73" t="s">
        <v>186</v>
      </c>
      <c r="B17" s="176">
        <v>26619</v>
      </c>
      <c r="C17" s="177"/>
      <c r="D17" s="177"/>
      <c r="E17" s="177"/>
      <c r="F17" s="178"/>
      <c r="G17" s="74"/>
      <c r="H17" s="74"/>
      <c r="J17" s="75"/>
    </row>
  </sheetData>
  <mergeCells count="3">
    <mergeCell ref="B1:C1"/>
    <mergeCell ref="G1:H1"/>
    <mergeCell ref="B17:F17"/>
  </mergeCells>
  <phoneticPr fontId="43" type="noConversion"/>
  <pageMargins left="0.35416666666666702" right="0.23611111111111099" top="0.62986111111111098" bottom="0.62986111111111098" header="0.31458333333333299" footer="0.31458333333333299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X14"/>
  <sheetViews>
    <sheetView workbookViewId="0">
      <selection activeCell="J2" sqref="J1:L1048576"/>
    </sheetView>
  </sheetViews>
  <sheetFormatPr defaultColWidth="9" defaultRowHeight="13.5"/>
  <cols>
    <col min="1" max="1" width="5.125" style="49" customWidth="1"/>
    <col min="2" max="2" width="18" style="50" customWidth="1"/>
    <col min="3" max="3" width="19.25" style="50" customWidth="1"/>
    <col min="4" max="4" width="16.25" style="50" customWidth="1"/>
    <col min="5" max="5" width="9.5" style="50" customWidth="1"/>
    <col min="6" max="6" width="6" style="51" customWidth="1"/>
    <col min="7" max="7" width="6.875" style="49" customWidth="1"/>
    <col min="8" max="9" width="10.375" style="49" customWidth="1"/>
    <col min="10" max="24" width="9" style="49"/>
  </cols>
  <sheetData>
    <row r="1" spans="1:9" s="47" customFormat="1" ht="24" customHeight="1">
      <c r="A1" s="169" t="s">
        <v>187</v>
      </c>
      <c r="B1" s="169"/>
      <c r="C1" s="169"/>
      <c r="D1" s="169"/>
      <c r="E1" s="169"/>
      <c r="F1" s="169"/>
      <c r="G1" s="169"/>
      <c r="H1" s="169"/>
      <c r="I1" s="169"/>
    </row>
    <row r="2" spans="1:9" s="48" customFormat="1" ht="16.5" customHeight="1">
      <c r="A2" s="52" t="s">
        <v>0</v>
      </c>
      <c r="B2" s="53" t="s">
        <v>31</v>
      </c>
      <c r="C2" s="53"/>
      <c r="D2" s="53" t="s">
        <v>32</v>
      </c>
      <c r="E2" s="53" t="s">
        <v>33</v>
      </c>
      <c r="F2" s="53" t="s">
        <v>34</v>
      </c>
      <c r="G2" s="53" t="s">
        <v>35</v>
      </c>
      <c r="H2" s="53" t="s">
        <v>62</v>
      </c>
      <c r="I2" s="53" t="s">
        <v>63</v>
      </c>
    </row>
    <row r="3" spans="1:9" ht="18" customHeight="1">
      <c r="A3" s="179">
        <v>1</v>
      </c>
      <c r="B3" s="182" t="s">
        <v>188</v>
      </c>
      <c r="C3" s="54" t="s">
        <v>75</v>
      </c>
      <c r="D3" s="55" t="s">
        <v>77</v>
      </c>
      <c r="E3" s="55" t="s">
        <v>76</v>
      </c>
      <c r="F3" s="56" t="s">
        <v>41</v>
      </c>
      <c r="G3" s="55">
        <v>1</v>
      </c>
      <c r="H3" s="185">
        <v>120000</v>
      </c>
      <c r="I3" s="185">
        <v>120000</v>
      </c>
    </row>
    <row r="4" spans="1:9" ht="18" customHeight="1">
      <c r="A4" s="180"/>
      <c r="B4" s="183"/>
      <c r="C4" s="54" t="s">
        <v>78</v>
      </c>
      <c r="D4" s="55"/>
      <c r="E4" s="55" t="s">
        <v>76</v>
      </c>
      <c r="F4" s="56" t="s">
        <v>103</v>
      </c>
      <c r="G4" s="55">
        <v>1</v>
      </c>
      <c r="H4" s="186"/>
      <c r="I4" s="186"/>
    </row>
    <row r="5" spans="1:9" ht="18" customHeight="1">
      <c r="A5" s="180"/>
      <c r="B5" s="183"/>
      <c r="C5" s="54" t="s">
        <v>189</v>
      </c>
      <c r="D5" s="55"/>
      <c r="E5" s="55" t="s">
        <v>76</v>
      </c>
      <c r="F5" s="56" t="s">
        <v>41</v>
      </c>
      <c r="G5" s="55">
        <v>7</v>
      </c>
      <c r="H5" s="186"/>
      <c r="I5" s="186"/>
    </row>
    <row r="6" spans="1:9" ht="18" customHeight="1">
      <c r="A6" s="180"/>
      <c r="B6" s="183"/>
      <c r="C6" s="54" t="s">
        <v>190</v>
      </c>
      <c r="D6" s="55" t="s">
        <v>191</v>
      </c>
      <c r="E6" s="55" t="s">
        <v>76</v>
      </c>
      <c r="F6" s="56" t="s">
        <v>192</v>
      </c>
      <c r="G6" s="55">
        <v>3</v>
      </c>
      <c r="H6" s="186"/>
      <c r="I6" s="186"/>
    </row>
    <row r="7" spans="1:9" ht="18" customHeight="1">
      <c r="A7" s="180"/>
      <c r="B7" s="183"/>
      <c r="C7" s="54" t="s">
        <v>193</v>
      </c>
      <c r="D7" s="55" t="s">
        <v>129</v>
      </c>
      <c r="E7" s="55" t="s">
        <v>76</v>
      </c>
      <c r="F7" s="55" t="s">
        <v>192</v>
      </c>
      <c r="G7" s="55">
        <v>2</v>
      </c>
      <c r="H7" s="186"/>
      <c r="I7" s="186"/>
    </row>
    <row r="8" spans="1:9" ht="18" customHeight="1">
      <c r="A8" s="180"/>
      <c r="B8" s="183"/>
      <c r="C8" s="54" t="s">
        <v>194</v>
      </c>
      <c r="D8" s="55" t="s">
        <v>195</v>
      </c>
      <c r="E8" s="55" t="s">
        <v>76</v>
      </c>
      <c r="F8" s="55" t="s">
        <v>45</v>
      </c>
      <c r="G8" s="55">
        <v>1</v>
      </c>
      <c r="H8" s="186"/>
      <c r="I8" s="186"/>
    </row>
    <row r="9" spans="1:9" ht="18" customHeight="1">
      <c r="A9" s="180"/>
      <c r="B9" s="183"/>
      <c r="C9" s="54" t="s">
        <v>78</v>
      </c>
      <c r="D9" s="55" t="s">
        <v>196</v>
      </c>
      <c r="E9" s="55" t="s">
        <v>76</v>
      </c>
      <c r="F9" s="55" t="s">
        <v>103</v>
      </c>
      <c r="G9" s="55">
        <v>1</v>
      </c>
      <c r="H9" s="186"/>
      <c r="I9" s="186"/>
    </row>
    <row r="10" spans="1:9" ht="18" customHeight="1">
      <c r="A10" s="181"/>
      <c r="B10" s="184"/>
      <c r="C10" s="54" t="s">
        <v>78</v>
      </c>
      <c r="D10" s="55" t="s">
        <v>197</v>
      </c>
      <c r="E10" s="55" t="s">
        <v>76</v>
      </c>
      <c r="F10" s="55" t="s">
        <v>103</v>
      </c>
      <c r="G10" s="55">
        <v>1</v>
      </c>
      <c r="H10" s="187"/>
      <c r="I10" s="187"/>
    </row>
    <row r="11" spans="1:9" ht="20.100000000000001" customHeight="1">
      <c r="A11" s="58">
        <v>2</v>
      </c>
      <c r="B11" s="59" t="s">
        <v>88</v>
      </c>
      <c r="C11" s="54" t="s">
        <v>198</v>
      </c>
      <c r="D11" s="55" t="s">
        <v>199</v>
      </c>
      <c r="E11" s="55" t="s">
        <v>76</v>
      </c>
      <c r="F11" s="56" t="s">
        <v>45</v>
      </c>
      <c r="G11" s="55">
        <v>13</v>
      </c>
      <c r="H11" s="57">
        <v>2500</v>
      </c>
      <c r="I11" s="57">
        <f t="shared" ref="I11:I13" si="0">G11*H11</f>
        <v>32500</v>
      </c>
    </row>
    <row r="12" spans="1:9" ht="20.100000000000001" customHeight="1">
      <c r="A12" s="41">
        <v>3</v>
      </c>
      <c r="B12" s="59" t="s">
        <v>200</v>
      </c>
      <c r="C12"/>
      <c r="D12" s="60" t="s">
        <v>67</v>
      </c>
      <c r="E12" s="55" t="s">
        <v>40</v>
      </c>
      <c r="F12" s="55" t="s">
        <v>201</v>
      </c>
      <c r="G12" s="55">
        <v>1</v>
      </c>
      <c r="H12" s="57">
        <v>50000</v>
      </c>
      <c r="I12" s="57">
        <f t="shared" si="0"/>
        <v>50000</v>
      </c>
    </row>
    <row r="13" spans="1:9" ht="20.100000000000001" customHeight="1">
      <c r="A13" s="1">
        <v>4</v>
      </c>
      <c r="B13" s="61" t="s">
        <v>202</v>
      </c>
      <c r="C13" s="54" t="s">
        <v>78</v>
      </c>
      <c r="D13" s="26"/>
      <c r="E13" s="26"/>
      <c r="F13" s="55" t="s">
        <v>103</v>
      </c>
      <c r="G13" s="55">
        <v>1</v>
      </c>
      <c r="H13" s="57">
        <v>0</v>
      </c>
      <c r="I13" s="57">
        <f t="shared" si="0"/>
        <v>0</v>
      </c>
    </row>
    <row r="14" spans="1:9" ht="18" customHeight="1">
      <c r="A14" s="62"/>
      <c r="B14" s="170" t="s">
        <v>69</v>
      </c>
      <c r="C14" s="170"/>
      <c r="D14" s="170"/>
      <c r="E14" s="170"/>
      <c r="F14" s="170"/>
      <c r="G14" s="63"/>
      <c r="H14" s="63"/>
      <c r="I14" s="64">
        <f>SUM(I3:I13)</f>
        <v>202500</v>
      </c>
    </row>
  </sheetData>
  <mergeCells count="6">
    <mergeCell ref="A1:I1"/>
    <mergeCell ref="B14:F14"/>
    <mergeCell ref="A3:A10"/>
    <mergeCell ref="B3:B10"/>
    <mergeCell ref="H3:H10"/>
    <mergeCell ref="I3:I10"/>
  </mergeCells>
  <phoneticPr fontId="43" type="noConversion"/>
  <hyperlinks>
    <hyperlink ref="A2" location="'总表'!A1" display="序号" xr:uid="{00000000-0004-0000-17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82A23-1025-4623-866F-03A4B254F56A}">
  <dimension ref="C1:D2"/>
  <sheetViews>
    <sheetView workbookViewId="0">
      <selection activeCell="E1" sqref="E1:F1048576"/>
    </sheetView>
  </sheetViews>
  <sheetFormatPr defaultRowHeight="13.5"/>
  <cols>
    <col min="3" max="3" width="19.625" customWidth="1"/>
  </cols>
  <sheetData>
    <row r="1" spans="3:4">
      <c r="C1" s="41"/>
      <c r="D1" s="127" t="s">
        <v>347</v>
      </c>
    </row>
    <row r="2" spans="3:4" ht="14.25">
      <c r="C2" s="128" t="s">
        <v>23</v>
      </c>
      <c r="D2" s="41">
        <v>15000</v>
      </c>
    </row>
  </sheetData>
  <phoneticPr fontId="4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H40"/>
  <sheetViews>
    <sheetView workbookViewId="0">
      <selection activeCell="H1" sqref="H1:K1048576"/>
    </sheetView>
  </sheetViews>
  <sheetFormatPr defaultColWidth="9.25" defaultRowHeight="13.5"/>
  <cols>
    <col min="1" max="1" width="18.375" customWidth="1"/>
    <col min="2" max="2" width="28.25" customWidth="1"/>
    <col min="3" max="3" width="16.75" customWidth="1"/>
    <col min="4" max="4" width="6" customWidth="1"/>
    <col min="5" max="5" width="9.25" style="21"/>
    <col min="7" max="7" width="5.75" customWidth="1"/>
  </cols>
  <sheetData>
    <row r="1" spans="1:8">
      <c r="A1" s="22" t="s">
        <v>214</v>
      </c>
      <c r="B1" s="23" t="s">
        <v>215</v>
      </c>
      <c r="C1" s="24" t="s">
        <v>216</v>
      </c>
      <c r="D1" s="24" t="s">
        <v>35</v>
      </c>
      <c r="E1" s="25" t="s">
        <v>217</v>
      </c>
      <c r="F1" s="23" t="s">
        <v>218</v>
      </c>
      <c r="G1" s="24" t="s">
        <v>219</v>
      </c>
      <c r="H1" t="s">
        <v>33</v>
      </c>
    </row>
    <row r="2" spans="1:8">
      <c r="A2" s="27" t="s">
        <v>220</v>
      </c>
      <c r="B2" s="28" t="s">
        <v>221</v>
      </c>
      <c r="C2" s="28" t="s">
        <v>222</v>
      </c>
      <c r="D2" s="4">
        <v>36</v>
      </c>
      <c r="E2" s="29">
        <v>4110</v>
      </c>
      <c r="F2" s="28">
        <f t="shared" ref="F2:F30" si="0">D2*E2</f>
        <v>147960</v>
      </c>
      <c r="G2" s="30">
        <v>0.13</v>
      </c>
      <c r="H2" t="s">
        <v>223</v>
      </c>
    </row>
    <row r="3" spans="1:8">
      <c r="A3" s="27" t="s">
        <v>123</v>
      </c>
      <c r="B3" s="28" t="s">
        <v>224</v>
      </c>
      <c r="C3" s="28" t="s">
        <v>225</v>
      </c>
      <c r="D3" s="4">
        <v>4</v>
      </c>
      <c r="E3" s="29">
        <v>3730</v>
      </c>
      <c r="F3" s="28">
        <f t="shared" si="0"/>
        <v>14920</v>
      </c>
      <c r="G3" s="30">
        <v>0.13</v>
      </c>
      <c r="H3" t="s">
        <v>223</v>
      </c>
    </row>
    <row r="4" spans="1:8">
      <c r="A4" s="27" t="s">
        <v>226</v>
      </c>
      <c r="B4" s="28" t="s">
        <v>227</v>
      </c>
      <c r="C4" s="28" t="s">
        <v>228</v>
      </c>
      <c r="D4" s="4">
        <v>1</v>
      </c>
      <c r="E4" s="29">
        <v>4500</v>
      </c>
      <c r="F4" s="28">
        <f t="shared" si="0"/>
        <v>4500</v>
      </c>
      <c r="G4" s="30">
        <v>0.13</v>
      </c>
      <c r="H4" t="s">
        <v>223</v>
      </c>
    </row>
    <row r="5" spans="1:8">
      <c r="A5" s="27" t="s">
        <v>229</v>
      </c>
      <c r="B5" s="28" t="s">
        <v>230</v>
      </c>
      <c r="C5" s="28" t="s">
        <v>231</v>
      </c>
      <c r="D5" s="4">
        <v>4</v>
      </c>
      <c r="E5" s="29">
        <v>4300</v>
      </c>
      <c r="F5" s="28">
        <f t="shared" si="0"/>
        <v>17200</v>
      </c>
      <c r="G5" s="30">
        <v>0.13</v>
      </c>
      <c r="H5" t="s">
        <v>223</v>
      </c>
    </row>
    <row r="6" spans="1:8">
      <c r="A6" s="27" t="s">
        <v>232</v>
      </c>
      <c r="B6" s="28" t="s">
        <v>233</v>
      </c>
      <c r="C6" s="28" t="s">
        <v>212</v>
      </c>
      <c r="D6" s="4">
        <v>36</v>
      </c>
      <c r="E6" s="29">
        <v>1050</v>
      </c>
      <c r="F6" s="28">
        <f t="shared" si="0"/>
        <v>37800</v>
      </c>
      <c r="G6" s="30">
        <v>0.13</v>
      </c>
      <c r="H6" t="s">
        <v>66</v>
      </c>
    </row>
    <row r="7" spans="1:8">
      <c r="A7" s="27" t="s">
        <v>234</v>
      </c>
      <c r="B7" s="28" t="s">
        <v>235</v>
      </c>
      <c r="C7" s="28"/>
      <c r="D7" s="4">
        <v>800</v>
      </c>
      <c r="E7" s="29">
        <v>35.5</v>
      </c>
      <c r="F7" s="28">
        <f t="shared" si="0"/>
        <v>28400</v>
      </c>
      <c r="G7" s="30">
        <v>0.13</v>
      </c>
      <c r="H7" t="s">
        <v>236</v>
      </c>
    </row>
    <row r="8" spans="1:8">
      <c r="A8" s="27" t="s">
        <v>194</v>
      </c>
      <c r="B8" s="28" t="s">
        <v>237</v>
      </c>
      <c r="C8" s="28"/>
      <c r="D8" s="4">
        <v>2</v>
      </c>
      <c r="E8" s="29">
        <v>280</v>
      </c>
      <c r="F8" s="28">
        <f t="shared" si="0"/>
        <v>560</v>
      </c>
      <c r="G8" s="30">
        <v>0.13</v>
      </c>
      <c r="H8" t="s">
        <v>238</v>
      </c>
    </row>
    <row r="9" spans="1:8">
      <c r="A9" s="31" t="s">
        <v>239</v>
      </c>
      <c r="B9" s="28" t="s">
        <v>240</v>
      </c>
      <c r="C9" s="28" t="s">
        <v>241</v>
      </c>
      <c r="D9" s="4">
        <v>2</v>
      </c>
      <c r="E9" s="29">
        <v>480</v>
      </c>
      <c r="F9" s="28">
        <f t="shared" si="0"/>
        <v>960</v>
      </c>
      <c r="G9" s="30">
        <v>0.13</v>
      </c>
      <c r="H9" t="s">
        <v>242</v>
      </c>
    </row>
    <row r="10" spans="1:8">
      <c r="A10" s="27" t="s">
        <v>243</v>
      </c>
      <c r="B10" s="28" t="s">
        <v>244</v>
      </c>
      <c r="C10" s="28" t="s">
        <v>245</v>
      </c>
      <c r="D10" s="4">
        <v>1</v>
      </c>
      <c r="E10" s="29">
        <v>11000</v>
      </c>
      <c r="F10" s="28">
        <f t="shared" si="0"/>
        <v>11000</v>
      </c>
      <c r="G10" s="30">
        <v>0.13</v>
      </c>
      <c r="H10" t="s">
        <v>246</v>
      </c>
    </row>
    <row r="11" spans="1:8">
      <c r="A11" s="27" t="s">
        <v>247</v>
      </c>
      <c r="B11" s="28" t="s">
        <v>248</v>
      </c>
      <c r="C11" s="28"/>
      <c r="D11" s="4">
        <v>1</v>
      </c>
      <c r="E11" s="29">
        <v>13000</v>
      </c>
      <c r="F11" s="28">
        <f t="shared" si="0"/>
        <v>13000</v>
      </c>
      <c r="G11" s="30">
        <v>0.13</v>
      </c>
      <c r="H11" t="s">
        <v>40</v>
      </c>
    </row>
    <row r="12" spans="1:8">
      <c r="A12" s="27" t="s">
        <v>249</v>
      </c>
      <c r="B12" s="28" t="s">
        <v>250</v>
      </c>
      <c r="C12" s="28"/>
      <c r="D12" s="4">
        <v>1</v>
      </c>
      <c r="E12" s="29">
        <v>15000</v>
      </c>
      <c r="F12" s="28">
        <f t="shared" si="0"/>
        <v>15000</v>
      </c>
      <c r="G12" s="30">
        <v>0.13</v>
      </c>
      <c r="H12" t="s">
        <v>40</v>
      </c>
    </row>
    <row r="13" spans="1:8">
      <c r="A13" s="27" t="s">
        <v>251</v>
      </c>
      <c r="B13" s="28" t="s">
        <v>252</v>
      </c>
      <c r="C13" s="28" t="s">
        <v>253</v>
      </c>
      <c r="D13" s="4">
        <v>1</v>
      </c>
      <c r="E13" s="29">
        <v>4300</v>
      </c>
      <c r="F13" s="28">
        <f t="shared" si="0"/>
        <v>4300</v>
      </c>
      <c r="G13" s="30">
        <v>0.13</v>
      </c>
      <c r="H13" t="s">
        <v>108</v>
      </c>
    </row>
    <row r="14" spans="1:8">
      <c r="A14" s="27" t="s">
        <v>112</v>
      </c>
      <c r="B14" s="28" t="s">
        <v>254</v>
      </c>
      <c r="C14" s="28" t="s">
        <v>114</v>
      </c>
      <c r="D14" s="4">
        <v>1</v>
      </c>
      <c r="E14" s="29">
        <v>5000</v>
      </c>
      <c r="F14" s="28">
        <f t="shared" si="0"/>
        <v>5000</v>
      </c>
      <c r="G14" s="30">
        <v>0.13</v>
      </c>
      <c r="H14" t="s">
        <v>255</v>
      </c>
    </row>
    <row r="15" spans="1:8">
      <c r="A15" s="32" t="s">
        <v>256</v>
      </c>
      <c r="B15" s="29" t="s">
        <v>257</v>
      </c>
      <c r="C15" s="28" t="s">
        <v>258</v>
      </c>
      <c r="D15" s="4">
        <v>1</v>
      </c>
      <c r="E15" s="33">
        <v>3000</v>
      </c>
      <c r="F15" s="28">
        <f t="shared" si="0"/>
        <v>3000</v>
      </c>
      <c r="G15" s="30">
        <v>0.13</v>
      </c>
      <c r="H15" t="s">
        <v>108</v>
      </c>
    </row>
    <row r="16" spans="1:8">
      <c r="A16" s="32" t="s">
        <v>259</v>
      </c>
      <c r="B16" s="29" t="s">
        <v>260</v>
      </c>
      <c r="C16" s="28" t="s">
        <v>261</v>
      </c>
      <c r="D16" s="4">
        <v>1</v>
      </c>
      <c r="E16" s="29">
        <v>5800</v>
      </c>
      <c r="F16" s="28">
        <f t="shared" si="0"/>
        <v>5800</v>
      </c>
      <c r="G16" s="30">
        <v>0.13</v>
      </c>
      <c r="H16" t="s">
        <v>262</v>
      </c>
    </row>
    <row r="17" spans="1:8">
      <c r="A17" s="32" t="s">
        <v>263</v>
      </c>
      <c r="B17" s="29" t="s">
        <v>264</v>
      </c>
      <c r="C17" s="28" t="s">
        <v>265</v>
      </c>
      <c r="D17" s="4">
        <v>6</v>
      </c>
      <c r="E17" s="29">
        <v>300</v>
      </c>
      <c r="F17" s="28">
        <f t="shared" si="0"/>
        <v>1800</v>
      </c>
      <c r="G17" s="30">
        <v>0.13</v>
      </c>
      <c r="H17" t="s">
        <v>266</v>
      </c>
    </row>
    <row r="18" spans="1:8">
      <c r="A18" s="32" t="s">
        <v>267</v>
      </c>
      <c r="B18" s="29" t="s">
        <v>268</v>
      </c>
      <c r="C18" s="28" t="s">
        <v>117</v>
      </c>
      <c r="D18" s="4">
        <v>1</v>
      </c>
      <c r="E18" s="29">
        <v>18500</v>
      </c>
      <c r="F18" s="28">
        <f t="shared" si="0"/>
        <v>18500</v>
      </c>
      <c r="G18" s="30">
        <v>0.13</v>
      </c>
      <c r="H18" t="s">
        <v>116</v>
      </c>
    </row>
    <row r="19" spans="1:8">
      <c r="A19" s="32" t="s">
        <v>269</v>
      </c>
      <c r="B19" s="29" t="s">
        <v>270</v>
      </c>
      <c r="C19" s="28" t="s">
        <v>271</v>
      </c>
      <c r="D19" s="4">
        <v>1</v>
      </c>
      <c r="E19" s="29">
        <v>5600</v>
      </c>
      <c r="F19" s="28">
        <f t="shared" si="0"/>
        <v>5600</v>
      </c>
      <c r="G19" s="30">
        <v>0.13</v>
      </c>
      <c r="H19" t="s">
        <v>266</v>
      </c>
    </row>
    <row r="20" spans="1:8">
      <c r="A20" s="32" t="s">
        <v>272</v>
      </c>
      <c r="B20" s="29" t="s">
        <v>273</v>
      </c>
      <c r="C20" s="28" t="s">
        <v>274</v>
      </c>
      <c r="D20" s="4">
        <v>16</v>
      </c>
      <c r="E20" s="29">
        <v>200</v>
      </c>
      <c r="F20" s="28">
        <f t="shared" si="0"/>
        <v>3200</v>
      </c>
      <c r="G20" s="30">
        <v>0.13</v>
      </c>
      <c r="H20" t="s">
        <v>108</v>
      </c>
    </row>
    <row r="21" spans="1:8">
      <c r="A21" s="32" t="s">
        <v>275</v>
      </c>
      <c r="B21" s="29" t="s">
        <v>276</v>
      </c>
      <c r="C21" s="28" t="s">
        <v>277</v>
      </c>
      <c r="D21" s="4">
        <v>8</v>
      </c>
      <c r="E21" s="29">
        <v>390</v>
      </c>
      <c r="F21" s="28">
        <f t="shared" si="0"/>
        <v>3120</v>
      </c>
      <c r="G21" s="30">
        <v>0.13</v>
      </c>
      <c r="H21" t="s">
        <v>108</v>
      </c>
    </row>
    <row r="22" spans="1:8">
      <c r="A22" s="32" t="s">
        <v>278</v>
      </c>
      <c r="B22" s="29" t="s">
        <v>279</v>
      </c>
      <c r="C22" s="28" t="s">
        <v>280</v>
      </c>
      <c r="D22" s="16">
        <v>30</v>
      </c>
      <c r="E22" s="29">
        <v>18</v>
      </c>
      <c r="F22" s="28">
        <f t="shared" si="0"/>
        <v>540</v>
      </c>
      <c r="G22" s="30">
        <v>0.13</v>
      </c>
      <c r="H22" t="s">
        <v>108</v>
      </c>
    </row>
    <row r="23" spans="1:8">
      <c r="A23" s="32" t="s">
        <v>281</v>
      </c>
      <c r="B23" s="29" t="s">
        <v>282</v>
      </c>
      <c r="C23" s="34" t="s">
        <v>283</v>
      </c>
      <c r="D23" s="4">
        <v>2</v>
      </c>
      <c r="E23" s="29">
        <v>930</v>
      </c>
      <c r="F23" s="28">
        <f t="shared" si="0"/>
        <v>1860</v>
      </c>
      <c r="G23" s="30">
        <v>0.13</v>
      </c>
      <c r="H23" t="s">
        <v>108</v>
      </c>
    </row>
    <row r="24" spans="1:8">
      <c r="A24" s="32" t="s">
        <v>284</v>
      </c>
      <c r="B24" s="29" t="s">
        <v>285</v>
      </c>
      <c r="C24" s="28" t="s">
        <v>286</v>
      </c>
      <c r="D24" s="4">
        <v>2</v>
      </c>
      <c r="E24" s="29">
        <v>1000</v>
      </c>
      <c r="F24" s="28">
        <f t="shared" si="0"/>
        <v>2000</v>
      </c>
      <c r="G24" s="30">
        <v>0.13</v>
      </c>
      <c r="H24" t="s">
        <v>108</v>
      </c>
    </row>
    <row r="25" spans="1:8">
      <c r="A25" s="32" t="s">
        <v>287</v>
      </c>
      <c r="B25" s="29" t="s">
        <v>288</v>
      </c>
      <c r="C25" s="34" t="s">
        <v>289</v>
      </c>
      <c r="D25" s="4">
        <v>2</v>
      </c>
      <c r="E25" s="29">
        <v>160</v>
      </c>
      <c r="F25" s="28">
        <f t="shared" si="0"/>
        <v>320</v>
      </c>
      <c r="G25" s="30">
        <v>0.13</v>
      </c>
      <c r="H25" t="s">
        <v>108</v>
      </c>
    </row>
    <row r="26" spans="1:8">
      <c r="A26" s="32" t="s">
        <v>239</v>
      </c>
      <c r="B26" s="29" t="s">
        <v>290</v>
      </c>
      <c r="C26" s="34" t="s">
        <v>291</v>
      </c>
      <c r="D26" s="4">
        <v>1</v>
      </c>
      <c r="E26" s="29">
        <v>450</v>
      </c>
      <c r="F26" s="28">
        <f t="shared" si="0"/>
        <v>450</v>
      </c>
      <c r="G26" s="30">
        <v>0.13</v>
      </c>
      <c r="H26" t="s">
        <v>108</v>
      </c>
    </row>
    <row r="27" spans="1:8">
      <c r="A27" s="32" t="s">
        <v>292</v>
      </c>
      <c r="B27" s="29" t="s">
        <v>293</v>
      </c>
      <c r="C27" s="34" t="s">
        <v>294</v>
      </c>
      <c r="D27" s="4">
        <v>1</v>
      </c>
      <c r="E27" s="29">
        <v>850</v>
      </c>
      <c r="F27" s="28">
        <f t="shared" si="0"/>
        <v>850</v>
      </c>
      <c r="G27" s="30">
        <v>0.13</v>
      </c>
      <c r="H27" t="s">
        <v>108</v>
      </c>
    </row>
    <row r="28" spans="1:8">
      <c r="A28" s="32" t="s">
        <v>295</v>
      </c>
      <c r="B28" s="29" t="s">
        <v>296</v>
      </c>
      <c r="C28" s="34" t="s">
        <v>297</v>
      </c>
      <c r="D28" s="4">
        <v>2</v>
      </c>
      <c r="E28" s="29">
        <v>1050</v>
      </c>
      <c r="F28" s="28">
        <f t="shared" si="0"/>
        <v>2100</v>
      </c>
      <c r="G28" s="30">
        <v>0.13</v>
      </c>
      <c r="H28" t="s">
        <v>108</v>
      </c>
    </row>
    <row r="29" spans="1:8">
      <c r="A29" s="4" t="s">
        <v>298</v>
      </c>
      <c r="B29" s="28" t="s">
        <v>175</v>
      </c>
      <c r="C29" s="28"/>
      <c r="D29" s="4">
        <v>1</v>
      </c>
      <c r="E29" s="29">
        <v>3000</v>
      </c>
      <c r="F29" s="28">
        <f t="shared" si="0"/>
        <v>3000</v>
      </c>
      <c r="G29" s="30">
        <v>0.13</v>
      </c>
    </row>
    <row r="30" spans="1:8">
      <c r="A30" s="31" t="s">
        <v>162</v>
      </c>
      <c r="B30" s="188" t="s">
        <v>175</v>
      </c>
      <c r="C30" s="35"/>
      <c r="D30" s="191">
        <v>1</v>
      </c>
      <c r="E30" s="192">
        <v>28080</v>
      </c>
      <c r="F30" s="188">
        <f t="shared" si="0"/>
        <v>28080</v>
      </c>
      <c r="G30" s="30">
        <v>0.13</v>
      </c>
    </row>
    <row r="31" spans="1:8">
      <c r="A31" s="4" t="s">
        <v>299</v>
      </c>
      <c r="B31" s="189"/>
      <c r="C31" s="36"/>
      <c r="D31" s="191"/>
      <c r="E31" s="193"/>
      <c r="F31" s="189"/>
      <c r="G31" s="30">
        <v>0.13</v>
      </c>
    </row>
    <row r="32" spans="1:8">
      <c r="A32" s="4" t="s">
        <v>165</v>
      </c>
      <c r="B32" s="189"/>
      <c r="C32" s="36"/>
      <c r="D32" s="191"/>
      <c r="E32" s="193"/>
      <c r="F32" s="189"/>
      <c r="G32" s="30">
        <v>0.13</v>
      </c>
      <c r="H32" t="s">
        <v>300</v>
      </c>
    </row>
    <row r="33" spans="1:8">
      <c r="A33" s="4" t="s">
        <v>301</v>
      </c>
      <c r="B33" s="189"/>
      <c r="C33" s="36"/>
      <c r="D33" s="191"/>
      <c r="E33" s="193"/>
      <c r="F33" s="189"/>
      <c r="G33" s="30">
        <v>0.13</v>
      </c>
      <c r="H33" t="s">
        <v>302</v>
      </c>
    </row>
    <row r="34" spans="1:8">
      <c r="A34" s="4" t="s">
        <v>303</v>
      </c>
      <c r="B34" s="189"/>
      <c r="C34" s="36"/>
      <c r="D34" s="191"/>
      <c r="E34" s="193"/>
      <c r="F34" s="189"/>
      <c r="G34" s="30">
        <v>0.13</v>
      </c>
      <c r="H34" t="s">
        <v>302</v>
      </c>
    </row>
    <row r="35" spans="1:8">
      <c r="A35" s="4" t="s">
        <v>304</v>
      </c>
      <c r="B35" s="189"/>
      <c r="C35" s="36"/>
      <c r="D35" s="191"/>
      <c r="E35" s="193"/>
      <c r="F35" s="189"/>
      <c r="G35" s="30">
        <v>0.13</v>
      </c>
    </row>
    <row r="36" spans="1:8">
      <c r="A36" s="4" t="s">
        <v>305</v>
      </c>
      <c r="B36" s="189"/>
      <c r="C36" s="36"/>
      <c r="D36" s="191"/>
      <c r="E36" s="193"/>
      <c r="F36" s="189"/>
      <c r="G36" s="30">
        <v>0.13</v>
      </c>
      <c r="H36" s="26" t="s">
        <v>306</v>
      </c>
    </row>
    <row r="37" spans="1:8">
      <c r="A37" s="4" t="s">
        <v>307</v>
      </c>
      <c r="B37" s="190"/>
      <c r="C37" s="37"/>
      <c r="D37" s="191"/>
      <c r="E37" s="194"/>
      <c r="F37" s="190"/>
      <c r="G37" s="30">
        <v>0.13</v>
      </c>
    </row>
    <row r="38" spans="1:8">
      <c r="A38" s="4" t="s">
        <v>308</v>
      </c>
      <c r="B38" s="28" t="s">
        <v>67</v>
      </c>
      <c r="C38" s="28"/>
      <c r="D38" s="28">
        <v>1</v>
      </c>
      <c r="E38" s="29">
        <v>19000</v>
      </c>
      <c r="F38" s="28">
        <f>D38*E38</f>
        <v>19000</v>
      </c>
      <c r="G38" s="30">
        <v>0.06</v>
      </c>
    </row>
    <row r="39" spans="1:8">
      <c r="A39" s="4" t="s">
        <v>309</v>
      </c>
      <c r="B39" s="28"/>
      <c r="C39" s="28"/>
      <c r="D39" s="28"/>
      <c r="E39" s="29"/>
      <c r="F39" s="28"/>
      <c r="G39" s="28"/>
    </row>
    <row r="40" spans="1:8">
      <c r="A40" s="4" t="s">
        <v>310</v>
      </c>
      <c r="B40" s="28"/>
      <c r="C40" s="28"/>
      <c r="D40" s="28"/>
      <c r="E40" s="29"/>
      <c r="F40" s="38">
        <f>SUM(F2:F38)</f>
        <v>399820</v>
      </c>
      <c r="G40" s="28"/>
    </row>
  </sheetData>
  <autoFilter ref="B1:L40" xr:uid="{00000000-0009-0000-0000-00002F000000}"/>
  <mergeCells count="4">
    <mergeCell ref="B30:B37"/>
    <mergeCell ref="D30:D37"/>
    <mergeCell ref="E30:E37"/>
    <mergeCell ref="F30:F37"/>
  </mergeCells>
  <phoneticPr fontId="43" type="noConversion"/>
  <hyperlinks>
    <hyperlink ref="A1" location="总表!A1" display="设备类型" xr:uid="{00000000-0004-0000-2F00-000000000000}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2</vt:i4>
      </vt:variant>
    </vt:vector>
  </HeadingPairs>
  <TitlesOfParts>
    <vt:vector size="14" baseType="lpstr">
      <vt:lpstr>总表</vt:lpstr>
      <vt:lpstr>江苏省委办公厅西康路招待所职工智慧营养健康食堂项目</vt:lpstr>
      <vt:lpstr>海开智慧（北京）科技服务有限公司</vt:lpstr>
      <vt:lpstr>无锡市金城环保炊具设备有限公司</vt:lpstr>
      <vt:lpstr>北京华谊汇加科技发展有限公司</vt:lpstr>
      <vt:lpstr>北京华谊汇加科技发展有限公司 (安装)</vt:lpstr>
      <vt:lpstr>中债金石资产管理有限公司</vt:lpstr>
      <vt:lpstr>北京新合宜商用设备有限公司</vt:lpstr>
      <vt:lpstr>江西省人民政府对外联络办公室后勤服务中心</vt:lpstr>
      <vt:lpstr>中央网信办</vt:lpstr>
      <vt:lpstr>北京九韶信科科技有限公司</vt:lpstr>
      <vt:lpstr>江苏国信</vt:lpstr>
      <vt:lpstr>总表!_Hlk213423737</vt:lpstr>
      <vt:lpstr>'北京华谊汇加科技发展有限公司 (安装)'!Print_Area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wangy</dc:creator>
  <cp:lastModifiedBy>wangy</cp:lastModifiedBy>
  <dcterms:created xsi:type="dcterms:W3CDTF">2025-03-10T14:27:00Z</dcterms:created>
  <dcterms:modified xsi:type="dcterms:W3CDTF">2026-03-26T07:42:04Z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09A2D52E47D643D785A3B8F3140D31F3_12</vt:lpwstr>
  </property>
  <property fmtid="{D5CDD505-2E9C-101B-9397-08002B2CF9AE}" pid="4" name="CalculationRule">
    <vt:i4>0</vt:i4>
  </property>
</Properties>
</file>